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G:\Geosphere\Editing\1-in production\Long_2621\1-supplemental\"/>
    </mc:Choice>
  </mc:AlternateContent>
  <xr:revisionPtr revIDLastSave="0" documentId="13_ncr:1_{5581CE88-C63D-4794-8AED-4A10E6B719AF}" xr6:coauthVersionLast="47" xr6:coauthVersionMax="47" xr10:uidLastSave="{00000000-0000-0000-0000-000000000000}"/>
  <bookViews>
    <workbookView xWindow="3420" yWindow="3420" windowWidth="28800" windowHeight="15885" xr2:uid="{00000000-000D-0000-FFFF-FFFF00000000}"/>
  </bookViews>
  <sheets>
    <sheet name="Salmon River Suture Zone Rahl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83" i="1" l="1"/>
  <c r="S402" i="1"/>
  <c r="S403" i="1" s="1"/>
  <c r="R402" i="1"/>
  <c r="R403" i="1" s="1"/>
  <c r="S401" i="1"/>
  <c r="R401" i="1"/>
  <c r="T394" i="1"/>
  <c r="T398" i="1"/>
  <c r="T391" i="1"/>
  <c r="T396" i="1"/>
  <c r="T392" i="1"/>
  <c r="T400" i="1"/>
  <c r="T393" i="1"/>
  <c r="T397" i="1"/>
  <c r="T399" i="1"/>
  <c r="T395" i="1"/>
  <c r="S479" i="1"/>
  <c r="S480" i="1" s="1"/>
  <c r="R479" i="1"/>
  <c r="R480" i="1" s="1"/>
  <c r="S478" i="1"/>
  <c r="R478" i="1"/>
  <c r="T470" i="1"/>
  <c r="T474" i="1"/>
  <c r="T466" i="1"/>
  <c r="T472" i="1"/>
  <c r="T468" i="1"/>
  <c r="T477" i="1"/>
  <c r="T469" i="1"/>
  <c r="T471" i="1"/>
  <c r="T467" i="1"/>
  <c r="T475" i="1"/>
  <c r="T473" i="1"/>
  <c r="T476" i="1"/>
  <c r="S461" i="1"/>
  <c r="S462" i="1" s="1"/>
  <c r="R461" i="1"/>
  <c r="R462" i="1" s="1"/>
  <c r="S460" i="1"/>
  <c r="R460" i="1"/>
  <c r="T459" i="1"/>
  <c r="T453" i="1"/>
  <c r="T458" i="1"/>
  <c r="T456" i="1"/>
  <c r="T447" i="1"/>
  <c r="T446" i="1"/>
  <c r="T448" i="1"/>
  <c r="T450" i="1"/>
  <c r="T454" i="1"/>
  <c r="T457" i="1"/>
  <c r="T455" i="1"/>
  <c r="T451" i="1"/>
  <c r="T445" i="1"/>
  <c r="T452" i="1"/>
  <c r="T449" i="1"/>
  <c r="S440" i="1"/>
  <c r="S441" i="1" s="1"/>
  <c r="R440" i="1"/>
  <c r="R441" i="1" s="1"/>
  <c r="S439" i="1"/>
  <c r="R439" i="1"/>
  <c r="T423" i="1"/>
  <c r="T438" i="1"/>
  <c r="T434" i="1"/>
  <c r="T429" i="1"/>
  <c r="T436" i="1"/>
  <c r="T431" i="1"/>
  <c r="T433" i="1"/>
  <c r="T428" i="1"/>
  <c r="T430" i="1"/>
  <c r="T427" i="1"/>
  <c r="T435" i="1"/>
  <c r="T424" i="1"/>
  <c r="T425" i="1"/>
  <c r="T426" i="1"/>
  <c r="T432" i="1"/>
  <c r="T437" i="1"/>
  <c r="S418" i="1"/>
  <c r="S419" i="1" s="1"/>
  <c r="R418" i="1"/>
  <c r="R419" i="1" s="1"/>
  <c r="S417" i="1"/>
  <c r="R417" i="1"/>
  <c r="T414" i="1"/>
  <c r="T412" i="1"/>
  <c r="T413" i="1"/>
  <c r="T409" i="1"/>
  <c r="T410" i="1"/>
  <c r="T408" i="1"/>
  <c r="T416" i="1"/>
  <c r="T415" i="1"/>
  <c r="T407" i="1"/>
  <c r="T411" i="1"/>
  <c r="S386" i="1"/>
  <c r="S387" i="1" s="1"/>
  <c r="R386" i="1"/>
  <c r="R387" i="1" s="1"/>
  <c r="S385" i="1"/>
  <c r="R385" i="1"/>
  <c r="T374" i="1"/>
  <c r="T383" i="1"/>
  <c r="T376" i="1"/>
  <c r="T373" i="1"/>
  <c r="T377" i="1"/>
  <c r="T375" i="1"/>
  <c r="T384" i="1"/>
  <c r="T379" i="1"/>
  <c r="T381" i="1"/>
  <c r="T378" i="1"/>
  <c r="T380" i="1"/>
  <c r="T372" i="1"/>
  <c r="T382" i="1"/>
  <c r="R367" i="1"/>
  <c r="R368" i="1" s="1"/>
  <c r="S367" i="1"/>
  <c r="S368" i="1" s="1"/>
  <c r="S366" i="1"/>
  <c r="R366" i="1"/>
  <c r="T360" i="1"/>
  <c r="T362" i="1"/>
  <c r="T355" i="1"/>
  <c r="T356" i="1"/>
  <c r="T365" i="1"/>
  <c r="T361" i="1"/>
  <c r="T364" i="1"/>
  <c r="T363" i="1"/>
  <c r="T357" i="1"/>
  <c r="T358" i="1"/>
  <c r="T359" i="1"/>
  <c r="S350" i="1"/>
  <c r="S351" i="1" s="1"/>
  <c r="R350" i="1"/>
  <c r="R351" i="1" s="1"/>
  <c r="S349" i="1"/>
  <c r="R349" i="1"/>
  <c r="T338" i="1"/>
  <c r="T340" i="1"/>
  <c r="T346" i="1"/>
  <c r="T342" i="1"/>
  <c r="T344" i="1"/>
  <c r="T348" i="1"/>
  <c r="T345" i="1"/>
  <c r="T339" i="1"/>
  <c r="T347" i="1"/>
  <c r="T343" i="1"/>
  <c r="T341" i="1"/>
  <c r="S333" i="1"/>
  <c r="S334" i="1" s="1"/>
  <c r="R333" i="1"/>
  <c r="R334" i="1" s="1"/>
  <c r="S332" i="1"/>
  <c r="R332" i="1"/>
  <c r="T330" i="1"/>
  <c r="T328" i="1"/>
  <c r="T327" i="1"/>
  <c r="T331" i="1"/>
  <c r="T321" i="1"/>
  <c r="T323" i="1"/>
  <c r="T325" i="1"/>
  <c r="T326" i="1"/>
  <c r="T322" i="1"/>
  <c r="T319" i="1"/>
  <c r="T320" i="1"/>
  <c r="T329" i="1"/>
  <c r="T324" i="1"/>
  <c r="T318" i="1"/>
  <c r="T316" i="1"/>
  <c r="T317" i="1"/>
  <c r="R311" i="1"/>
  <c r="R312" i="1" s="1"/>
  <c r="S311" i="1"/>
  <c r="S312" i="1" s="1"/>
  <c r="S310" i="1"/>
  <c r="R310" i="1"/>
  <c r="T297" i="1"/>
  <c r="T301" i="1"/>
  <c r="T307" i="1"/>
  <c r="T306" i="1"/>
  <c r="T296" i="1"/>
  <c r="T300" i="1"/>
  <c r="T305" i="1"/>
  <c r="T303" i="1"/>
  <c r="T302" i="1"/>
  <c r="T308" i="1"/>
  <c r="T304" i="1"/>
  <c r="T309" i="1"/>
  <c r="T299" i="1"/>
  <c r="T298" i="1"/>
  <c r="T402" i="1" l="1"/>
  <c r="T404" i="1" s="1"/>
  <c r="T401" i="1"/>
  <c r="T479" i="1"/>
  <c r="T481" i="1" s="1"/>
  <c r="T478" i="1"/>
  <c r="T461" i="1"/>
  <c r="T463" i="1" s="1"/>
  <c r="T460" i="1"/>
  <c r="T439" i="1"/>
  <c r="T440" i="1"/>
  <c r="T441" i="1" s="1"/>
  <c r="T418" i="1"/>
  <c r="T419" i="1" s="1"/>
  <c r="T417" i="1"/>
  <c r="T386" i="1"/>
  <c r="T387" i="1" s="1"/>
  <c r="T385" i="1"/>
  <c r="T367" i="1"/>
  <c r="T369" i="1" s="1"/>
  <c r="T366" i="1"/>
  <c r="T349" i="1"/>
  <c r="T350" i="1"/>
  <c r="T351" i="1" s="1"/>
  <c r="T332" i="1"/>
  <c r="T333" i="1"/>
  <c r="T335" i="1" s="1"/>
  <c r="T310" i="1"/>
  <c r="T311" i="1"/>
  <c r="T313" i="1" s="1"/>
  <c r="S291" i="1"/>
  <c r="S292" i="1" s="1"/>
  <c r="R291" i="1"/>
  <c r="R292" i="1" s="1"/>
  <c r="S290" i="1"/>
  <c r="R290" i="1"/>
  <c r="T275" i="1"/>
  <c r="T288" i="1"/>
  <c r="T281" i="1"/>
  <c r="T276" i="1"/>
  <c r="T285" i="1"/>
  <c r="T289" i="1"/>
  <c r="T283" i="1"/>
  <c r="T278" i="1"/>
  <c r="T286" i="1"/>
  <c r="T277" i="1"/>
  <c r="T280" i="1"/>
  <c r="T284" i="1"/>
  <c r="T279" i="1"/>
  <c r="T287" i="1"/>
  <c r="T282" i="1"/>
  <c r="T403" i="1" l="1"/>
  <c r="T480" i="1"/>
  <c r="T462" i="1"/>
  <c r="T420" i="1"/>
  <c r="T442" i="1"/>
  <c r="T388" i="1"/>
  <c r="T352" i="1"/>
  <c r="T368" i="1"/>
  <c r="T334" i="1"/>
  <c r="T312" i="1"/>
  <c r="T291" i="1"/>
  <c r="T292" i="1" s="1"/>
  <c r="T290" i="1"/>
  <c r="S73" i="1"/>
  <c r="R73" i="1"/>
  <c r="S72" i="1"/>
  <c r="R72" i="1"/>
  <c r="R118" i="1"/>
  <c r="R119" i="1"/>
  <c r="S119" i="1"/>
  <c r="S118" i="1"/>
  <c r="S97" i="1"/>
  <c r="R97" i="1"/>
  <c r="S96" i="1"/>
  <c r="R96" i="1"/>
  <c r="S501" i="1"/>
  <c r="R501" i="1"/>
  <c r="S500" i="1"/>
  <c r="R500" i="1"/>
  <c r="S208" i="1"/>
  <c r="R208" i="1"/>
  <c r="S207" i="1"/>
  <c r="R207" i="1"/>
  <c r="S189" i="1"/>
  <c r="R189" i="1"/>
  <c r="S188" i="1"/>
  <c r="R188" i="1"/>
  <c r="S582" i="1"/>
  <c r="R582" i="1"/>
  <c r="S581" i="1"/>
  <c r="R581" i="1"/>
  <c r="S165" i="1"/>
  <c r="R165" i="1"/>
  <c r="S164" i="1"/>
  <c r="R164" i="1"/>
  <c r="S141" i="1"/>
  <c r="R141" i="1"/>
  <c r="S140" i="1"/>
  <c r="R140" i="1"/>
  <c r="S564" i="1"/>
  <c r="R564" i="1"/>
  <c r="R565" i="1" s="1"/>
  <c r="S563" i="1"/>
  <c r="R563" i="1"/>
  <c r="S57" i="1"/>
  <c r="R57" i="1"/>
  <c r="S56" i="1"/>
  <c r="R56" i="1"/>
  <c r="S231" i="1"/>
  <c r="R231" i="1"/>
  <c r="R232" i="1" s="1"/>
  <c r="S230" i="1"/>
  <c r="R230" i="1"/>
  <c r="S255" i="1"/>
  <c r="R255" i="1"/>
  <c r="S254" i="1"/>
  <c r="R254" i="1"/>
  <c r="S38" i="1"/>
  <c r="R38" i="1"/>
  <c r="S37" i="1"/>
  <c r="R37" i="1"/>
  <c r="S544" i="1"/>
  <c r="S545" i="1" s="1"/>
  <c r="R544" i="1"/>
  <c r="R545" i="1" s="1"/>
  <c r="S543" i="1"/>
  <c r="R543" i="1"/>
  <c r="S14" i="1"/>
  <c r="S15" i="1" s="1"/>
  <c r="R14" i="1"/>
  <c r="R15" i="1" s="1"/>
  <c r="S13" i="1"/>
  <c r="R13" i="1"/>
  <c r="S270" i="1"/>
  <c r="S271" i="1" s="1"/>
  <c r="R270" i="1"/>
  <c r="R271" i="1" s="1"/>
  <c r="R269" i="1"/>
  <c r="S269" i="1"/>
  <c r="T266" i="1"/>
  <c r="T267" i="1"/>
  <c r="T265" i="1"/>
  <c r="T268" i="1"/>
  <c r="T264" i="1"/>
  <c r="T260" i="1"/>
  <c r="T261" i="1"/>
  <c r="T263" i="1"/>
  <c r="T262" i="1"/>
  <c r="T293" i="1" l="1"/>
  <c r="T269" i="1"/>
  <c r="T270" i="1"/>
  <c r="T272" i="1" s="1"/>
  <c r="T271" i="1" l="1"/>
  <c r="S209" i="1" l="1"/>
  <c r="R209" i="1"/>
  <c r="R74" i="1"/>
  <c r="S74" i="1"/>
  <c r="T62" i="1"/>
  <c r="T70" i="1"/>
  <c r="T68" i="1"/>
  <c r="T67" i="1"/>
  <c r="T65" i="1"/>
  <c r="T69" i="1"/>
  <c r="T71" i="1"/>
  <c r="T6" i="1"/>
  <c r="T10" i="1"/>
  <c r="T9" i="1"/>
  <c r="T3" i="1"/>
  <c r="T12" i="1"/>
  <c r="T11" i="1"/>
  <c r="T7" i="1"/>
  <c r="T8" i="1"/>
  <c r="T5" i="1"/>
  <c r="T4" i="1"/>
  <c r="S142" i="1"/>
  <c r="R142" i="1"/>
  <c r="T134" i="1"/>
  <c r="T131" i="1"/>
  <c r="T130" i="1"/>
  <c r="T124" i="1"/>
  <c r="S166" i="1"/>
  <c r="R166" i="1"/>
  <c r="T156" i="1"/>
  <c r="T136" i="1"/>
  <c r="T138" i="1"/>
  <c r="T128" i="1"/>
  <c r="T135" i="1"/>
  <c r="T133" i="1"/>
  <c r="T126" i="1"/>
  <c r="T127" i="1"/>
  <c r="T139" i="1"/>
  <c r="T129" i="1"/>
  <c r="T125" i="1"/>
  <c r="T137" i="1"/>
  <c r="T132" i="1"/>
  <c r="R58" i="1"/>
  <c r="T44" i="1"/>
  <c r="S58" i="1"/>
  <c r="T43" i="1"/>
  <c r="T47" i="1"/>
  <c r="T45" i="1"/>
  <c r="T51" i="1"/>
  <c r="T46" i="1"/>
  <c r="T48" i="1"/>
  <c r="T52" i="1"/>
  <c r="T53" i="1"/>
  <c r="T50" i="1"/>
  <c r="T55" i="1"/>
  <c r="T54" i="1"/>
  <c r="T49" i="1"/>
  <c r="T105" i="1"/>
  <c r="T112" i="1"/>
  <c r="S190" i="1"/>
  <c r="R190" i="1"/>
  <c r="T182" i="1"/>
  <c r="T187" i="1"/>
  <c r="T177" i="1"/>
  <c r="T171" i="1"/>
  <c r="T186" i="1"/>
  <c r="T172" i="1"/>
  <c r="T175" i="1"/>
  <c r="T185" i="1"/>
  <c r="T173" i="1"/>
  <c r="T176" i="1"/>
  <c r="T184" i="1"/>
  <c r="T178" i="1"/>
  <c r="T170" i="1"/>
  <c r="T181" i="1"/>
  <c r="T174" i="1"/>
  <c r="T180" i="1"/>
  <c r="T179" i="1"/>
  <c r="T147" i="1"/>
  <c r="T159" i="1"/>
  <c r="T150" i="1"/>
  <c r="T148" i="1"/>
  <c r="T153" i="1"/>
  <c r="T161" i="1"/>
  <c r="T158" i="1"/>
  <c r="T154" i="1"/>
  <c r="T149" i="1"/>
  <c r="T152" i="1"/>
  <c r="T146" i="1"/>
  <c r="T155" i="1"/>
  <c r="T157" i="1"/>
  <c r="T162" i="1"/>
  <c r="T160" i="1"/>
  <c r="T163" i="1"/>
  <c r="T151" i="1"/>
  <c r="T36" i="1"/>
  <c r="S256" i="1"/>
  <c r="R256" i="1"/>
  <c r="T236" i="1"/>
  <c r="T245" i="1"/>
  <c r="T249" i="1"/>
  <c r="T244" i="1"/>
  <c r="T253" i="1"/>
  <c r="T250" i="1"/>
  <c r="T241" i="1"/>
  <c r="T239" i="1"/>
  <c r="T242" i="1"/>
  <c r="T237" i="1"/>
  <c r="T252" i="1"/>
  <c r="T251" i="1"/>
  <c r="T240" i="1"/>
  <c r="T238" i="1"/>
  <c r="T246" i="1"/>
  <c r="T243" i="1"/>
  <c r="T248" i="1"/>
  <c r="T247" i="1"/>
  <c r="S232" i="1"/>
  <c r="T214" i="1"/>
  <c r="T217" i="1"/>
  <c r="T223" i="1"/>
  <c r="T229" i="1"/>
  <c r="T226" i="1"/>
  <c r="T222" i="1"/>
  <c r="T221" i="1"/>
  <c r="T228" i="1"/>
  <c r="T215" i="1"/>
  <c r="T227" i="1"/>
  <c r="T216" i="1"/>
  <c r="T224" i="1"/>
  <c r="T219" i="1"/>
  <c r="T213" i="1"/>
  <c r="T225" i="1"/>
  <c r="T218" i="1"/>
  <c r="T220" i="1"/>
  <c r="T200" i="1"/>
  <c r="T204" i="1"/>
  <c r="T201" i="1"/>
  <c r="T206" i="1"/>
  <c r="T198" i="1"/>
  <c r="T197" i="1"/>
  <c r="T203" i="1"/>
  <c r="T205" i="1"/>
  <c r="T202" i="1"/>
  <c r="T199" i="1"/>
  <c r="T196" i="1"/>
  <c r="T194" i="1"/>
  <c r="T195" i="1"/>
  <c r="S98" i="1"/>
  <c r="R98" i="1"/>
  <c r="T88" i="1"/>
  <c r="T90" i="1"/>
  <c r="T95" i="1"/>
  <c r="T86" i="1"/>
  <c r="T91" i="1"/>
  <c r="T93" i="1"/>
  <c r="T94" i="1"/>
  <c r="T89" i="1"/>
  <c r="T87" i="1"/>
  <c r="T80" i="1"/>
  <c r="T85" i="1"/>
  <c r="T78" i="1"/>
  <c r="T79" i="1"/>
  <c r="T84" i="1"/>
  <c r="T83" i="1"/>
  <c r="T92" i="1"/>
  <c r="T81" i="1"/>
  <c r="T82" i="1"/>
  <c r="S39" i="1"/>
  <c r="R39" i="1"/>
  <c r="T28" i="1"/>
  <c r="T25" i="1"/>
  <c r="T23" i="1"/>
  <c r="T26" i="1"/>
  <c r="T20" i="1"/>
  <c r="T22" i="1"/>
  <c r="T33" i="1"/>
  <c r="T30" i="1"/>
  <c r="T29" i="1"/>
  <c r="T19" i="1"/>
  <c r="T27" i="1"/>
  <c r="T31" i="1"/>
  <c r="T32" i="1"/>
  <c r="T35" i="1"/>
  <c r="T24" i="1"/>
  <c r="T21" i="1"/>
  <c r="T34" i="1"/>
  <c r="R120" i="1"/>
  <c r="S120" i="1"/>
  <c r="T116" i="1"/>
  <c r="T113" i="1"/>
  <c r="T104" i="1"/>
  <c r="T108" i="1"/>
  <c r="T115" i="1"/>
  <c r="T117" i="1"/>
  <c r="T111" i="1"/>
  <c r="T102" i="1"/>
  <c r="T110" i="1"/>
  <c r="T109" i="1"/>
  <c r="T103" i="1"/>
  <c r="T106" i="1"/>
  <c r="T114" i="1"/>
  <c r="T107" i="1"/>
  <c r="S583" i="1"/>
  <c r="R583" i="1"/>
  <c r="S565" i="1"/>
  <c r="S522" i="1"/>
  <c r="S523" i="1" s="1"/>
  <c r="R522" i="1"/>
  <c r="R523" i="1" s="1"/>
  <c r="S521" i="1"/>
  <c r="R521" i="1"/>
  <c r="S502" i="1"/>
  <c r="R502" i="1"/>
  <c r="T572" i="1"/>
  <c r="T575" i="1"/>
  <c r="T577" i="1"/>
  <c r="T571" i="1"/>
  <c r="T569" i="1"/>
  <c r="T570" i="1"/>
  <c r="T578" i="1"/>
  <c r="T580" i="1"/>
  <c r="T576" i="1"/>
  <c r="T579" i="1"/>
  <c r="T574" i="1"/>
  <c r="T573" i="1"/>
  <c r="T560" i="1"/>
  <c r="T550" i="1"/>
  <c r="T562" i="1"/>
  <c r="T558" i="1"/>
  <c r="T559" i="1"/>
  <c r="T554" i="1"/>
  <c r="T549" i="1"/>
  <c r="T553" i="1"/>
  <c r="T555" i="1"/>
  <c r="T552" i="1"/>
  <c r="T556" i="1"/>
  <c r="T551" i="1"/>
  <c r="T557" i="1"/>
  <c r="T561" i="1"/>
  <c r="T519" i="1"/>
  <c r="T514" i="1"/>
  <c r="T515" i="1"/>
  <c r="T513" i="1"/>
  <c r="T512" i="1"/>
  <c r="T510" i="1"/>
  <c r="T511" i="1"/>
  <c r="T516" i="1"/>
  <c r="T508" i="1"/>
  <c r="T506" i="1"/>
  <c r="T507" i="1"/>
  <c r="T517" i="1"/>
  <c r="T520" i="1"/>
  <c r="T509" i="1"/>
  <c r="T518" i="1"/>
  <c r="T489" i="1"/>
  <c r="T484" i="1"/>
  <c r="T496" i="1"/>
  <c r="T490" i="1"/>
  <c r="T493" i="1"/>
  <c r="T485" i="1"/>
  <c r="T486" i="1"/>
  <c r="T491" i="1"/>
  <c r="T492" i="1"/>
  <c r="T487" i="1"/>
  <c r="T495" i="1"/>
  <c r="T499" i="1"/>
  <c r="T497" i="1"/>
  <c r="T498" i="1"/>
  <c r="T494" i="1"/>
  <c r="T488" i="1"/>
  <c r="T533" i="1"/>
  <c r="T537" i="1"/>
  <c r="T528" i="1"/>
  <c r="T531" i="1"/>
  <c r="T542" i="1"/>
  <c r="T541" i="1"/>
  <c r="T540" i="1"/>
  <c r="T538" i="1"/>
  <c r="T539" i="1"/>
  <c r="T532" i="1"/>
  <c r="T530" i="1"/>
  <c r="T536" i="1"/>
  <c r="T529" i="1"/>
  <c r="T527" i="1"/>
  <c r="T535" i="1"/>
  <c r="T534" i="1"/>
  <c r="T66" i="1"/>
  <c r="T63" i="1"/>
  <c r="T64" i="1"/>
  <c r="T72" i="1" l="1"/>
  <c r="T73" i="1"/>
  <c r="T119" i="1"/>
  <c r="T121" i="1" s="1"/>
  <c r="T118" i="1"/>
  <c r="T97" i="1"/>
  <c r="T99" i="1" s="1"/>
  <c r="T96" i="1"/>
  <c r="T501" i="1"/>
  <c r="T502" i="1" s="1"/>
  <c r="T500" i="1"/>
  <c r="T207" i="1"/>
  <c r="T208" i="1"/>
  <c r="T189" i="1"/>
  <c r="T191" i="1" s="1"/>
  <c r="T188" i="1"/>
  <c r="T582" i="1"/>
  <c r="T584" i="1" s="1"/>
  <c r="T581" i="1"/>
  <c r="T165" i="1"/>
  <c r="T164" i="1"/>
  <c r="T141" i="1"/>
  <c r="T142" i="1" s="1"/>
  <c r="T140" i="1"/>
  <c r="T564" i="1"/>
  <c r="T565" i="1" s="1"/>
  <c r="T563" i="1"/>
  <c r="T57" i="1"/>
  <c r="T59" i="1" s="1"/>
  <c r="T56" i="1"/>
  <c r="T231" i="1"/>
  <c r="T233" i="1" s="1"/>
  <c r="T230" i="1"/>
  <c r="T255" i="1"/>
  <c r="T257" i="1" s="1"/>
  <c r="T254" i="1"/>
  <c r="T38" i="1"/>
  <c r="T40" i="1" s="1"/>
  <c r="T37" i="1"/>
  <c r="T13" i="1"/>
  <c r="T14" i="1"/>
  <c r="T15" i="1" s="1"/>
  <c r="T544" i="1"/>
  <c r="T546" i="1" s="1"/>
  <c r="T543" i="1"/>
  <c r="T522" i="1"/>
  <c r="T523" i="1" s="1"/>
  <c r="T75" i="1"/>
  <c r="T521" i="1"/>
  <c r="T58" i="1" l="1"/>
  <c r="T98" i="1"/>
  <c r="T583" i="1"/>
  <c r="T143" i="1"/>
  <c r="T120" i="1"/>
  <c r="T524" i="1"/>
  <c r="T232" i="1"/>
  <c r="T190" i="1"/>
  <c r="T74" i="1"/>
  <c r="T39" i="1"/>
  <c r="T503" i="1"/>
  <c r="T545" i="1"/>
  <c r="T167" i="1"/>
  <c r="T166" i="1"/>
  <c r="T566" i="1"/>
  <c r="T16" i="1"/>
  <c r="T256" i="1"/>
  <c r="T209" i="1"/>
  <c r="T210" i="1"/>
</calcChain>
</file>

<file path=xl/sharedStrings.xml><?xml version="1.0" encoding="utf-8"?>
<sst xmlns="http://schemas.openxmlformats.org/spreadsheetml/2006/main" count="2359" uniqueCount="432">
  <si>
    <t>R1</t>
  </si>
  <si>
    <t>R2</t>
  </si>
  <si>
    <t>D1</t>
  </si>
  <si>
    <t>D3</t>
  </si>
  <si>
    <t>G</t>
  </si>
  <si>
    <t>D2</t>
  </si>
  <si>
    <t>mean:</t>
  </si>
  <si>
    <t>1 SE (internal):</t>
  </si>
  <si>
    <t>prop. 2 SE (internal and external):</t>
  </si>
  <si>
    <t>1σ (internal):</t>
  </si>
  <si>
    <t>n:</t>
  </si>
  <si>
    <r>
      <t>T</t>
    </r>
    <r>
      <rPr>
        <b/>
        <vertAlign val="subscript"/>
        <sz val="11"/>
        <rFont val="Calibri"/>
        <family val="2"/>
      </rPr>
      <t>peak</t>
    </r>
  </si>
  <si>
    <t>spot number</t>
  </si>
  <si>
    <r>
      <t>(</t>
    </r>
    <r>
      <rPr>
        <b/>
        <sz val="11"/>
        <rFont val="Calibri"/>
        <family val="2"/>
      </rPr>
      <t>°C)</t>
    </r>
  </si>
  <si>
    <t>SR18B_spot1</t>
  </si>
  <si>
    <t>SR18B_spot2</t>
  </si>
  <si>
    <t>SR18B_spot3</t>
  </si>
  <si>
    <t>SR18B_spot4</t>
  </si>
  <si>
    <t>SR18B_spot5</t>
  </si>
  <si>
    <t>SR18B_spot6</t>
  </si>
  <si>
    <t>SR18B_spot7</t>
  </si>
  <si>
    <t>SR18B_spot8</t>
  </si>
  <si>
    <t>SR18B_spot9</t>
  </si>
  <si>
    <t>SR18B_spot10</t>
  </si>
  <si>
    <t>SR18B_spot11</t>
  </si>
  <si>
    <t>SR18B_spot12</t>
  </si>
  <si>
    <t>SR18B_spot13</t>
  </si>
  <si>
    <t>SR18B_spot14</t>
  </si>
  <si>
    <t>SR18B_spot15</t>
  </si>
  <si>
    <t>SR18B_spot16</t>
  </si>
  <si>
    <t>SR17A_spot1</t>
  </si>
  <si>
    <t>SR17A_spot2</t>
  </si>
  <si>
    <t>SR17A_spot3</t>
  </si>
  <si>
    <t>SR17A_spot4</t>
  </si>
  <si>
    <t>SR17A_spot5</t>
  </si>
  <si>
    <t>SR17A_spot6</t>
  </si>
  <si>
    <t>SR17A_spot7</t>
  </si>
  <si>
    <t>SR17A_spot9</t>
  </si>
  <si>
    <t>SR17A_spot10</t>
  </si>
  <si>
    <t>SR17A_spot11</t>
  </si>
  <si>
    <t>SR17A_spot12</t>
  </si>
  <si>
    <t>SR17A_spot13</t>
  </si>
  <si>
    <t>SR17A_spot14</t>
  </si>
  <si>
    <t>SR17A_spot16</t>
  </si>
  <si>
    <t>SR17A_spot18</t>
  </si>
  <si>
    <t>SR19_spot1</t>
  </si>
  <si>
    <t>SR19_spot2</t>
  </si>
  <si>
    <t>SR19_spot3</t>
  </si>
  <si>
    <t>SR19_spot7</t>
  </si>
  <si>
    <t>SR19_spot8</t>
  </si>
  <si>
    <t>SR19_spot9</t>
  </si>
  <si>
    <t>SR19_spot10</t>
  </si>
  <si>
    <t>SR19_spot11</t>
  </si>
  <si>
    <t>SR19_spot12</t>
  </si>
  <si>
    <t>SR19_spot14</t>
  </si>
  <si>
    <t>SR19_spot15</t>
  </si>
  <si>
    <t>SR19_spot16</t>
  </si>
  <si>
    <t>SR19_spot17</t>
  </si>
  <si>
    <t>SR19_spot18</t>
  </si>
  <si>
    <t>SR24_spot1</t>
  </si>
  <si>
    <t>SR24_spot2</t>
  </si>
  <si>
    <t>SR24_spot5</t>
  </si>
  <si>
    <t>SR24_spot6</t>
  </si>
  <si>
    <t>SR24_spot7</t>
  </si>
  <si>
    <t>SR24_spot8</t>
  </si>
  <si>
    <t>SR24_spot9</t>
  </si>
  <si>
    <t>SR24_spot10</t>
  </si>
  <si>
    <t>SR24_spot13</t>
  </si>
  <si>
    <t>SR24_spot16</t>
  </si>
  <si>
    <t>SR24_spot17</t>
  </si>
  <si>
    <t>SR24_spot18</t>
  </si>
  <si>
    <t>Sample and</t>
  </si>
  <si>
    <t>Peak center position</t>
  </si>
  <si>
    <t>Peak amplitude</t>
  </si>
  <si>
    <t>Peak area</t>
  </si>
  <si>
    <t>ID20-64_spot1</t>
  </si>
  <si>
    <t>ID20-53_spot1</t>
  </si>
  <si>
    <t>ID20-53_spot2</t>
  </si>
  <si>
    <t>ID20-53_spot3</t>
  </si>
  <si>
    <t>ID20-53_spot4</t>
  </si>
  <si>
    <t>ID20-53_spot6</t>
  </si>
  <si>
    <t>ID20-53_spot7</t>
  </si>
  <si>
    <t>ID20-53_spot8</t>
  </si>
  <si>
    <t>ID20-53_spot9</t>
  </si>
  <si>
    <t>ID20-53_spot10</t>
  </si>
  <si>
    <t>ID20-53_spot11</t>
  </si>
  <si>
    <t>ID20-53_spot14</t>
  </si>
  <si>
    <t>ID20-53_spot15</t>
  </si>
  <si>
    <t>ID20-53_spot16</t>
  </si>
  <si>
    <t>ID20-53_spot17</t>
  </si>
  <si>
    <t>ID20-53_spot18</t>
  </si>
  <si>
    <t>ID20-53_spot19</t>
  </si>
  <si>
    <t>ID20-64_spot3</t>
  </si>
  <si>
    <t>ID20-64_spot4</t>
  </si>
  <si>
    <t>ID20-64_spot5</t>
  </si>
  <si>
    <t>ID20-64_spot8</t>
  </si>
  <si>
    <t>ID20-64_spot9</t>
  </si>
  <si>
    <t>ID20-64_spot10</t>
  </si>
  <si>
    <t>ID20-64_spot11</t>
  </si>
  <si>
    <t>ID20-64_spot12</t>
  </si>
  <si>
    <t>ID20-64_spot14</t>
  </si>
  <si>
    <t>ID20-64_spot15</t>
  </si>
  <si>
    <t>ID20-64_spot16</t>
  </si>
  <si>
    <t>ID20-64_spot17</t>
  </si>
  <si>
    <t>ID20-63B_spot1</t>
  </si>
  <si>
    <t>ID20-63B_spot2</t>
  </si>
  <si>
    <t>ID20-63B_spot3</t>
  </si>
  <si>
    <t>ID20-63B_spot4</t>
  </si>
  <si>
    <t>ID20-63B_spot5</t>
  </si>
  <si>
    <t>ID20-63B_spot6</t>
  </si>
  <si>
    <t>ID20-63B_spot7</t>
  </si>
  <si>
    <t>ID20-63B_spot8</t>
  </si>
  <si>
    <t>ID20-63B_spot9</t>
  </si>
  <si>
    <t>ID20-63B_spot10</t>
  </si>
  <si>
    <t>ID20-63B_spot11</t>
  </si>
  <si>
    <t>ID20-63B_spot12</t>
  </si>
  <si>
    <t>ID20-63B_spot13</t>
  </si>
  <si>
    <t>ID20-63B_spot14</t>
  </si>
  <si>
    <t>ID20-63B_spot15</t>
  </si>
  <si>
    <t>ID20-63B_spot16</t>
  </si>
  <si>
    <t>ID20-63B_spot17</t>
  </si>
  <si>
    <t>ID20-63B_spot18</t>
  </si>
  <si>
    <t>Peak width (FWHM)</t>
  </si>
  <si>
    <t>Rahl parameters</t>
  </si>
  <si>
    <t>ID20-61A_spot15</t>
  </si>
  <si>
    <t>ID20-61A_spot3</t>
  </si>
  <si>
    <t>ID20-61A_spot9</t>
  </si>
  <si>
    <t>ID20-61A_spot6</t>
  </si>
  <si>
    <t>ID20-61A_spot12</t>
  </si>
  <si>
    <t>ID20-61A_spot4</t>
  </si>
  <si>
    <t>ID20-61A_spot16</t>
  </si>
  <si>
    <t>ID20-61A_spot17</t>
  </si>
  <si>
    <t>ID20-61A_spot1</t>
  </si>
  <si>
    <t>ID20-61A_spot10</t>
  </si>
  <si>
    <t>ID20-61A_spot18</t>
  </si>
  <si>
    <t>ID20-61A_spot11</t>
  </si>
  <si>
    <t>ID20-61A_spot14</t>
  </si>
  <si>
    <t>ID20-61A_spot2</t>
  </si>
  <si>
    <t>ID20-61A_spot13</t>
  </si>
  <si>
    <t>ID20-61A_spot5</t>
  </si>
  <si>
    <t>ID20-62B_spot8</t>
  </si>
  <si>
    <t>ID20-62B_spot7</t>
  </si>
  <si>
    <t>ID20-62B_spot16</t>
  </si>
  <si>
    <t>ID20-62B_spot10</t>
  </si>
  <si>
    <t>ID20-62B_spot17</t>
  </si>
  <si>
    <t>ID20-62B_spot1</t>
  </si>
  <si>
    <t>ID20-62B_spot9</t>
  </si>
  <si>
    <t>ID20-62B_spot14</t>
  </si>
  <si>
    <t>ID20-62B_spot11</t>
  </si>
  <si>
    <t>ID20-62B_spot6</t>
  </si>
  <si>
    <t>ID20-62B_spot15</t>
  </si>
  <si>
    <t>ID20-62B_spot5</t>
  </si>
  <si>
    <t>ID20-62B_spot12</t>
  </si>
  <si>
    <t>ID20-62B_spot18</t>
  </si>
  <si>
    <t>ID20-62B_spot3</t>
  </si>
  <si>
    <t>ID20-62B_spot13</t>
  </si>
  <si>
    <t>ID20-62B_spot4</t>
  </si>
  <si>
    <t>ID20-62B_spot2</t>
  </si>
  <si>
    <t>ID20-83_spot10</t>
  </si>
  <si>
    <t>ID20-83_spot8</t>
  </si>
  <si>
    <t>ID20-83_spot5</t>
  </si>
  <si>
    <t>ID20-83_spot7</t>
  </si>
  <si>
    <t>ID20-83_spot12</t>
  </si>
  <si>
    <t>ID20-83_spot15</t>
  </si>
  <si>
    <t>ID20-83_spot18</t>
  </si>
  <si>
    <t>ID20-83_spot16</t>
  </si>
  <si>
    <t>ID20-83_spot13</t>
  </si>
  <si>
    <t>ID20-26_spot11</t>
  </si>
  <si>
    <t>ID20-26_spot2</t>
  </si>
  <si>
    <t>ID20-26_spot3</t>
  </si>
  <si>
    <t>ID20-26_spot15</t>
  </si>
  <si>
    <t>ID20-26_spot6</t>
  </si>
  <si>
    <t>ID20-26_spot4</t>
  </si>
  <si>
    <t>ID20-26_spot12</t>
  </si>
  <si>
    <t>ID20-26_spot14</t>
  </si>
  <si>
    <t>ID20-26_spot8</t>
  </si>
  <si>
    <t>ID20-26_spot9</t>
  </si>
  <si>
    <t>ID20-27_spot9</t>
  </si>
  <si>
    <t>ID20-27_spot14</t>
  </si>
  <si>
    <t>ID20-27_spot3</t>
  </si>
  <si>
    <t>ID20-27_spot13</t>
  </si>
  <si>
    <t>ID20-27_spot16</t>
  </si>
  <si>
    <t>ID20-27_spot4</t>
  </si>
  <si>
    <t>ID20-27_spot17</t>
  </si>
  <si>
    <t>ID20-27_spot15</t>
  </si>
  <si>
    <t>ID20-27_spot8</t>
  </si>
  <si>
    <t>ID20-27_spot18</t>
  </si>
  <si>
    <t>ID20-27_spot10</t>
  </si>
  <si>
    <t>ID20-27_spot11</t>
  </si>
  <si>
    <t>ID20-27_spot7</t>
  </si>
  <si>
    <t>ID20-27_spot6</t>
  </si>
  <si>
    <t>ID20-27_spot12</t>
  </si>
  <si>
    <t>ID20-27_spot2</t>
  </si>
  <si>
    <t>ID20-27_spot5</t>
  </si>
  <si>
    <t>ID20-27_spot1</t>
  </si>
  <si>
    <t>ID20-81_spot18</t>
  </si>
  <si>
    <t>ID20-81_spot9</t>
  </si>
  <si>
    <t>ID20-81_spot5</t>
  </si>
  <si>
    <t>ID20-81_spot11</t>
  </si>
  <si>
    <t>ID20-81_spot6</t>
  </si>
  <si>
    <t>ID20-81_spot12</t>
  </si>
  <si>
    <t>ID20-81_spot10</t>
  </si>
  <si>
    <t>ID20-81_spot3</t>
  </si>
  <si>
    <t>ID20-81_spot15</t>
  </si>
  <si>
    <t>ID20-81_spot17</t>
  </si>
  <si>
    <t>ID20-81_spot4</t>
  </si>
  <si>
    <t>ID20-81_spot1</t>
  </si>
  <si>
    <t>ID20-81_spot2</t>
  </si>
  <si>
    <t>ID20-81_spot16</t>
  </si>
  <si>
    <t>ID20-81_spot13</t>
  </si>
  <si>
    <t>ID20-81_spot7</t>
  </si>
  <si>
    <t>ID20-81_spot8</t>
  </si>
  <si>
    <t>ID20-81_spot14</t>
  </si>
  <si>
    <t>ID20-80A_spot4</t>
  </si>
  <si>
    <t>ID20-80A_spot18</t>
  </si>
  <si>
    <t>ID20-80A_spot10</t>
  </si>
  <si>
    <t>ID20-80A_spot7</t>
  </si>
  <si>
    <t>ID20-80A_spot17</t>
  </si>
  <si>
    <t>ID20-80A_spot2</t>
  </si>
  <si>
    <t>ID20-80A_spot5</t>
  </si>
  <si>
    <t>ID20-80A_spot1</t>
  </si>
  <si>
    <t>ID20-80A_spot12</t>
  </si>
  <si>
    <t>ID20-80A_spot13</t>
  </si>
  <si>
    <t>ID20-80A_spot16</t>
  </si>
  <si>
    <t>ID20-80A_spot6</t>
  </si>
  <si>
    <t>ID20-80A_spot3</t>
  </si>
  <si>
    <t>ID20-80A_spot14</t>
  </si>
  <si>
    <t>ID20-80A_spot9</t>
  </si>
  <si>
    <t>ID20-80A_spot11</t>
  </si>
  <si>
    <t>ID20-80A_spot15</t>
  </si>
  <si>
    <t>ID20-29A_spot14</t>
  </si>
  <si>
    <t>ID20-29A_spot12</t>
  </si>
  <si>
    <t>ID20-29A_spot18</t>
  </si>
  <si>
    <t>ID20-29A_spot15</t>
  </si>
  <si>
    <t>ID20-29A_spot17</t>
  </si>
  <si>
    <t>ID20-29A_spot10</t>
  </si>
  <si>
    <t>ID20-29A_spot2</t>
  </si>
  <si>
    <t>ID20-29A_spot7</t>
  </si>
  <si>
    <t>ID20-29A_spot16</t>
  </si>
  <si>
    <t>ID20-29A_spot9</t>
  </si>
  <si>
    <t>ID20-29A_spot8</t>
  </si>
  <si>
    <t>ID20-29A_spot3</t>
  </si>
  <si>
    <t>ID20-29A_spot5</t>
  </si>
  <si>
    <t>SR2E_spot17</t>
  </si>
  <si>
    <t>SR2E_spot12</t>
  </si>
  <si>
    <t>SR2E_spot11</t>
  </si>
  <si>
    <t>SR2E_spot7</t>
  </si>
  <si>
    <t>SR2E_spot1</t>
  </si>
  <si>
    <t>SR2E_spot18</t>
  </si>
  <si>
    <t>SR2E_spot15</t>
  </si>
  <si>
    <t>SR2E_spot10</t>
  </si>
  <si>
    <t>SR2E_spot8</t>
  </si>
  <si>
    <t>SR2E_spot14</t>
  </si>
  <si>
    <t>SR2E_spot2</t>
  </si>
  <si>
    <t>SR2E_spot6</t>
  </si>
  <si>
    <t>SR2E_spot16</t>
  </si>
  <si>
    <t>SR2E_spot4</t>
  </si>
  <si>
    <t>SR2E_spot3</t>
  </si>
  <si>
    <t>SR2E_spot5</t>
  </si>
  <si>
    <t>ID20-37A_spot7</t>
  </si>
  <si>
    <t>ID20-37A_spot6</t>
  </si>
  <si>
    <t>ID20-37A_spot9</t>
  </si>
  <si>
    <t>ID20-37A_spot2</t>
  </si>
  <si>
    <t>ID20-37A_spot1</t>
  </si>
  <si>
    <t>ID20-37A_spot4</t>
  </si>
  <si>
    <t>ID20-37A_spot5</t>
  </si>
  <si>
    <t>ID20-37A_spot8</t>
  </si>
  <si>
    <t>ID20-37A_spot15</t>
  </si>
  <si>
    <t>ID20-37A_spot10</t>
  </si>
  <si>
    <t>ID20-37A_spot18</t>
  </si>
  <si>
    <t>ID20-37A_spot11</t>
  </si>
  <si>
    <t>ID20-37A_spot17</t>
  </si>
  <si>
    <t>ID20-37A_spot14</t>
  </si>
  <si>
    <t>ID20-37A_spot3</t>
  </si>
  <si>
    <t>ID20-37A_spot13</t>
  </si>
  <si>
    <t>ID20-37A_spot12</t>
  </si>
  <si>
    <t>ID20-37A_spot16</t>
  </si>
  <si>
    <t>ID20-36B_spot16</t>
  </si>
  <si>
    <t>ID20-36B_spot3</t>
  </si>
  <si>
    <t>ID20-36B_spot6</t>
  </si>
  <si>
    <t>ID20-36B_spot8</t>
  </si>
  <si>
    <t>ID20-36B_spot2</t>
  </si>
  <si>
    <t>ID20-36B_spot9</t>
  </si>
  <si>
    <t>ID20-36B_spot18</t>
  </si>
  <si>
    <t>ID20-36B_spot7</t>
  </si>
  <si>
    <t>ID20-36B_spot17</t>
  </si>
  <si>
    <t>ID20-36B_spot1</t>
  </si>
  <si>
    <t>ID21-3B_spot1</t>
  </si>
  <si>
    <t>ID21-3B_spot2</t>
  </si>
  <si>
    <t>ID21-3B_spot3</t>
  </si>
  <si>
    <t>ID21-3B_spot4</t>
  </si>
  <si>
    <t>ID21-3B_spot6</t>
  </si>
  <si>
    <t>ID21-3B_spot7</t>
  </si>
  <si>
    <t>ID21-3B_spot8</t>
  </si>
  <si>
    <t>ID21-3B_spot9</t>
  </si>
  <si>
    <t>ID21-3B_spot10</t>
  </si>
  <si>
    <t>ID21-3B_spot11</t>
  </si>
  <si>
    <t>ID21-3B_spot12</t>
  </si>
  <si>
    <t>ID21-3B_spot13</t>
  </si>
  <si>
    <t>ID21-3B_spot14</t>
  </si>
  <si>
    <t>ID21-3B_spot15</t>
  </si>
  <si>
    <t>ID21-3B_spot16</t>
  </si>
  <si>
    <t>ID21-4A_spot1</t>
  </si>
  <si>
    <t>ID21-4A_spot3</t>
  </si>
  <si>
    <t>ID21-4A_spot4</t>
  </si>
  <si>
    <t>ID21-4A_spot5</t>
  </si>
  <si>
    <t>ID21-4A_spot6</t>
  </si>
  <si>
    <t>ID21-4A_spot8</t>
  </si>
  <si>
    <t>ID21-4A_spot9</t>
  </si>
  <si>
    <t>ID21-4A_spot10</t>
  </si>
  <si>
    <t>ID21-4A_spot11</t>
  </si>
  <si>
    <t>ID21-4A_spot12</t>
  </si>
  <si>
    <t>ID21-4A_spot13</t>
  </si>
  <si>
    <t>ID21-4A_spot14</t>
  </si>
  <si>
    <t>ID21-4A_spot15</t>
  </si>
  <si>
    <t>ID21-4A_spot16</t>
  </si>
  <si>
    <t>ID21-5A_spot1</t>
  </si>
  <si>
    <t>ID21-5A_spot2</t>
  </si>
  <si>
    <t>ID21-5A_spot3</t>
  </si>
  <si>
    <t>ID21-5A_spot4</t>
  </si>
  <si>
    <t>ID21-5A_spot5</t>
  </si>
  <si>
    <t>ID21-5A_spot6</t>
  </si>
  <si>
    <t>ID21-5A_spot7</t>
  </si>
  <si>
    <t>ID21-5A_spot8</t>
  </si>
  <si>
    <t>ID21-5A_spot10</t>
  </si>
  <si>
    <t>ID21-5A_spot11</t>
  </si>
  <si>
    <t>ID21-5A_spot12</t>
  </si>
  <si>
    <t>ID21-5A_spot13</t>
  </si>
  <si>
    <t>ID21-5A_spot14</t>
  </si>
  <si>
    <t>ID21-5A_spot15</t>
  </si>
  <si>
    <t>ID21-5A_spot16</t>
  </si>
  <si>
    <t>ID21-5A_spot17</t>
  </si>
  <si>
    <t>ID21-10_spot1</t>
  </si>
  <si>
    <t>ID21-10_spot2</t>
  </si>
  <si>
    <t>ID21-10_spot6</t>
  </si>
  <si>
    <t>ID21-10_spot9</t>
  </si>
  <si>
    <t>ID21-10_spot10</t>
  </si>
  <si>
    <t>ID21-10_spot12</t>
  </si>
  <si>
    <t>ID21-10_spot13</t>
  </si>
  <si>
    <t>ID21-10_spot14</t>
  </si>
  <si>
    <t>ID21-10_spot15</t>
  </si>
  <si>
    <t>ID21-10_spot16</t>
  </si>
  <si>
    <t>ID21-10_spot17</t>
  </si>
  <si>
    <t>ID21-11_spot3</t>
  </si>
  <si>
    <t>ID21-11_spot5</t>
  </si>
  <si>
    <t>ID21-11_spot6</t>
  </si>
  <si>
    <t>ID21-11_spot7</t>
  </si>
  <si>
    <t>ID21-11_spot8</t>
  </si>
  <si>
    <t>ID21-11_spot10</t>
  </si>
  <si>
    <t>ID21-11_spot11</t>
  </si>
  <si>
    <t>ID21-11_spot12</t>
  </si>
  <si>
    <t>ID21-11_spot13</t>
  </si>
  <si>
    <t>ID21-11_spot14</t>
  </si>
  <si>
    <t>ID21-11_spot15</t>
  </si>
  <si>
    <t>ID21-12_spot1</t>
  </si>
  <si>
    <t>ID21-12_spot2</t>
  </si>
  <si>
    <t>ID21-12_spot4</t>
  </si>
  <si>
    <t>ID21-12_spot5</t>
  </si>
  <si>
    <t>ID21-12_spot6</t>
  </si>
  <si>
    <t>ID21-12_spot7</t>
  </si>
  <si>
    <t>ID21-12_spot9</t>
  </si>
  <si>
    <t>ID21-12_spot10</t>
  </si>
  <si>
    <t>ID21-12_spot11</t>
  </si>
  <si>
    <t>ID21-12_spot12</t>
  </si>
  <si>
    <t>ID21-12_spot15</t>
  </si>
  <si>
    <t>ID21-12_spot16</t>
  </si>
  <si>
    <t>ID21-12_spot17</t>
  </si>
  <si>
    <t>ID21-15_spot1</t>
  </si>
  <si>
    <t>ID21-15_spot3</t>
  </si>
  <si>
    <t>ID21-15_spot5</t>
  </si>
  <si>
    <t>ID21-15_spot7</t>
  </si>
  <si>
    <t>ID21-15_spot8</t>
  </si>
  <si>
    <t>ID21-15_spot10</t>
  </si>
  <si>
    <t>ID21-15_spot11</t>
  </si>
  <si>
    <t>ID21-15_spot14</t>
  </si>
  <si>
    <t>ID21-15_spot16</t>
  </si>
  <si>
    <t>ID21-15_spot17</t>
  </si>
  <si>
    <t>ID21-17_spot1</t>
  </si>
  <si>
    <t>ID21-17_spot2</t>
  </si>
  <si>
    <t>ID21-17_spot3</t>
  </si>
  <si>
    <t>ID21-17_spot4</t>
  </si>
  <si>
    <t>ID21-17_spot5</t>
  </si>
  <si>
    <t>ID21-17_spot6</t>
  </si>
  <si>
    <t>ID21-17_spot7</t>
  </si>
  <si>
    <t>ID21-17_spot8</t>
  </si>
  <si>
    <t>ID21-17_spot9</t>
  </si>
  <si>
    <t>ID21-17_spot10</t>
  </si>
  <si>
    <t>ID21-17_spot11</t>
  </si>
  <si>
    <t>ID21-17_spot12</t>
  </si>
  <si>
    <t>ID21-17_spot13</t>
  </si>
  <si>
    <t>ID21-17_spot15</t>
  </si>
  <si>
    <t>ID21-17_spot16</t>
  </si>
  <si>
    <t>ID21-17_spot17</t>
  </si>
  <si>
    <t>ID21-18_spot1</t>
  </si>
  <si>
    <t>ID21-18_spot2</t>
  </si>
  <si>
    <t>ID21-18_spot3</t>
  </si>
  <si>
    <t>ID21-18_spot4</t>
  </si>
  <si>
    <t>ID21-18_spot5</t>
  </si>
  <si>
    <t>ID21-18_spot6</t>
  </si>
  <si>
    <t>ID21-18_spot7</t>
  </si>
  <si>
    <t>ID21-18_spot8</t>
  </si>
  <si>
    <t>ID21-18_spot9</t>
  </si>
  <si>
    <t>ID21-18_spot12</t>
  </si>
  <si>
    <t>ID21-18_spot13</t>
  </si>
  <si>
    <t>ID21-18_spot14</t>
  </si>
  <si>
    <t>ID21-18_spot15</t>
  </si>
  <si>
    <t>ID21-18_spot16</t>
  </si>
  <si>
    <t>ID21-18_spot17</t>
  </si>
  <si>
    <t>ID21-19_spot2</t>
  </si>
  <si>
    <t>ID21-19_spot3</t>
  </si>
  <si>
    <t>ID21-19_spot4</t>
  </si>
  <si>
    <t>ID21-19_spot5</t>
  </si>
  <si>
    <t>ID21-19_spot6</t>
  </si>
  <si>
    <t>ID21-19_spot7</t>
  </si>
  <si>
    <t>ID21-19_spot9</t>
  </si>
  <si>
    <t>ID21-19_spot10</t>
  </si>
  <si>
    <t>ID21-19_spot11</t>
  </si>
  <si>
    <t>ID21-19_spot15</t>
  </si>
  <si>
    <t>ID21-19_spot16</t>
  </si>
  <si>
    <t>ID21-19_spot17</t>
  </si>
  <si>
    <t>ID21-13_spot1</t>
  </si>
  <si>
    <t>ID21-13_spot2</t>
  </si>
  <si>
    <t>ID21-13_spot3</t>
  </si>
  <si>
    <t>ID21-13_spot6</t>
  </si>
  <si>
    <t>ID21-13_spot7</t>
  </si>
  <si>
    <t>ID21-13_spot8</t>
  </si>
  <si>
    <t>ID21-13_spot11</t>
  </si>
  <si>
    <t>ID21-13_spot12</t>
  </si>
  <si>
    <t>ID21-13_spot13</t>
  </si>
  <si>
    <t>ID21-13_spot15</t>
  </si>
  <si>
    <t xml:space="preserve"> -</t>
  </si>
  <si>
    <t>Long, S.P., Barba, W.K., McKay, M.P., and Soignard, E., 2023, Thermal architecture of the Salmon River suture zone, Idaho, USA: Implications for the structural evolution of a ductile accretionary complex during arc-continent collision: Geosphere, v. 19, https://doi.org/10.1130/GES02621.1.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</si>
</sst>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vertAlign val="subscript"/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" fontId="0" fillId="0" borderId="0" xfId="0" applyNumberFormat="1"/>
    <xf numFmtId="1" fontId="0" fillId="0" borderId="1" xfId="0" applyNumberFormat="1" applyBorder="1"/>
    <xf numFmtId="0" fontId="0" fillId="0" borderId="1" xfId="0" applyBorder="1"/>
    <xf numFmtId="164" fontId="0" fillId="0" borderId="0" xfId="0" applyNumberFormat="1"/>
    <xf numFmtId="1" fontId="0" fillId="0" borderId="2" xfId="0" applyNumberFormat="1" applyBorder="1"/>
    <xf numFmtId="164" fontId="0" fillId="0" borderId="1" xfId="0" applyNumberFormat="1" applyBorder="1"/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right"/>
    </xf>
    <xf numFmtId="164" fontId="4" fillId="2" borderId="0" xfId="0" applyNumberFormat="1" applyFont="1" applyFill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right"/>
    </xf>
    <xf numFmtId="164" fontId="4" fillId="2" borderId="3" xfId="0" applyNumberFormat="1" applyFont="1" applyFill="1" applyBorder="1" applyAlignment="1">
      <alignment horizontal="center"/>
    </xf>
    <xf numFmtId="1" fontId="4" fillId="0" borderId="0" xfId="0" applyNumberFormat="1" applyFont="1"/>
    <xf numFmtId="164" fontId="4" fillId="0" borderId="0" xfId="0" applyNumberFormat="1" applyFont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8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V1" sqref="V1"/>
    </sheetView>
  </sheetViews>
  <sheetFormatPr defaultColWidth="8.85546875" defaultRowHeight="15" x14ac:dyDescent="0.25"/>
  <cols>
    <col min="1" max="1" width="17.85546875" style="3" customWidth="1"/>
    <col min="2" max="2" width="6" style="1" customWidth="1"/>
    <col min="3" max="3" width="6.140625" style="1" customWidth="1"/>
    <col min="4" max="4" width="6" style="1" customWidth="1"/>
    <col min="5" max="5" width="5.85546875" style="2" customWidth="1"/>
    <col min="6" max="6" width="6" style="1" customWidth="1"/>
    <col min="7" max="7" width="6.140625" style="1" customWidth="1"/>
    <col min="8" max="8" width="6.42578125" style="1" customWidth="1"/>
    <col min="9" max="9" width="6.42578125" style="2" customWidth="1"/>
    <col min="10" max="10" width="7" style="1" customWidth="1"/>
    <col min="11" max="11" width="6.28515625" style="1" customWidth="1"/>
    <col min="12" max="12" width="6.42578125" style="1" customWidth="1"/>
    <col min="13" max="13" width="7.140625" style="2" customWidth="1"/>
    <col min="14" max="14" width="7.85546875" style="1" customWidth="1"/>
    <col min="15" max="15" width="7.140625" style="1" customWidth="1"/>
    <col min="16" max="16" width="7.85546875" style="1" customWidth="1"/>
    <col min="17" max="17" width="6.85546875" style="2" customWidth="1"/>
    <col min="18" max="18" width="6.42578125" style="4" customWidth="1"/>
    <col min="19" max="19" width="8.5703125" style="6" customWidth="1"/>
    <col min="20" max="20" width="6.5703125" style="5" customWidth="1"/>
    <col min="21" max="21" width="8.85546875" customWidth="1"/>
    <col min="22" max="22" width="9.140625" customWidth="1"/>
  </cols>
  <sheetData>
    <row r="1" spans="1:22" ht="18" x14ac:dyDescent="0.35">
      <c r="A1" s="15" t="s">
        <v>71</v>
      </c>
      <c r="B1" s="40" t="s">
        <v>72</v>
      </c>
      <c r="C1" s="41"/>
      <c r="D1" s="41"/>
      <c r="E1" s="42"/>
      <c r="F1" s="40" t="s">
        <v>122</v>
      </c>
      <c r="G1" s="41"/>
      <c r="H1" s="41"/>
      <c r="I1" s="42"/>
      <c r="J1" s="40" t="s">
        <v>73</v>
      </c>
      <c r="K1" s="41"/>
      <c r="L1" s="41"/>
      <c r="M1" s="42"/>
      <c r="N1" s="40" t="s">
        <v>74</v>
      </c>
      <c r="O1" s="41"/>
      <c r="P1" s="41"/>
      <c r="Q1" s="42"/>
      <c r="R1" s="43" t="s">
        <v>123</v>
      </c>
      <c r="S1" s="44"/>
      <c r="T1" s="16" t="s">
        <v>11</v>
      </c>
      <c r="V1" s="45" t="s">
        <v>431</v>
      </c>
    </row>
    <row r="2" spans="1:22" x14ac:dyDescent="0.25">
      <c r="A2" s="17" t="s">
        <v>12</v>
      </c>
      <c r="B2" s="18" t="s">
        <v>2</v>
      </c>
      <c r="C2" s="19" t="s">
        <v>3</v>
      </c>
      <c r="D2" s="19" t="s">
        <v>4</v>
      </c>
      <c r="E2" s="20" t="s">
        <v>5</v>
      </c>
      <c r="F2" s="19" t="s">
        <v>2</v>
      </c>
      <c r="G2" s="19" t="s">
        <v>3</v>
      </c>
      <c r="H2" s="19" t="s">
        <v>4</v>
      </c>
      <c r="I2" s="20" t="s">
        <v>5</v>
      </c>
      <c r="J2" s="19" t="s">
        <v>2</v>
      </c>
      <c r="K2" s="19" t="s">
        <v>3</v>
      </c>
      <c r="L2" s="19" t="s">
        <v>4</v>
      </c>
      <c r="M2" s="20" t="s">
        <v>5</v>
      </c>
      <c r="N2" s="19" t="s">
        <v>2</v>
      </c>
      <c r="O2" s="19" t="s">
        <v>3</v>
      </c>
      <c r="P2" s="19" t="s">
        <v>4</v>
      </c>
      <c r="Q2" s="20" t="s">
        <v>5</v>
      </c>
      <c r="R2" s="21" t="s">
        <v>0</v>
      </c>
      <c r="S2" s="22" t="s">
        <v>1</v>
      </c>
      <c r="T2" s="23" t="s">
        <v>13</v>
      </c>
    </row>
    <row r="3" spans="1:22" x14ac:dyDescent="0.25">
      <c r="A3" s="11" t="s">
        <v>167</v>
      </c>
      <c r="B3" s="7">
        <v>1349</v>
      </c>
      <c r="C3" s="7" t="s">
        <v>430</v>
      </c>
      <c r="D3" s="7">
        <v>1581.5</v>
      </c>
      <c r="E3" s="8">
        <v>1619</v>
      </c>
      <c r="F3" s="7">
        <v>52</v>
      </c>
      <c r="G3" s="7" t="s">
        <v>430</v>
      </c>
      <c r="H3" s="7">
        <v>22</v>
      </c>
      <c r="I3" s="8">
        <v>18</v>
      </c>
      <c r="J3" s="7">
        <v>180</v>
      </c>
      <c r="K3" s="7" t="s">
        <v>430</v>
      </c>
      <c r="L3" s="7">
        <v>780</v>
      </c>
      <c r="M3" s="8">
        <v>50</v>
      </c>
      <c r="N3" s="7">
        <v>13278</v>
      </c>
      <c r="O3" s="7" t="s">
        <v>430</v>
      </c>
      <c r="P3" s="7">
        <v>23473</v>
      </c>
      <c r="Q3" s="8">
        <v>957</v>
      </c>
      <c r="R3" s="12">
        <v>0.23100000000000001</v>
      </c>
      <c r="S3" s="39">
        <v>0.35199999999999998</v>
      </c>
      <c r="T3" s="10">
        <f t="shared" ref="T3:T12" si="0">737.3+320.9*(R3)-1067*(S3)-80.638*(R3^2)</f>
        <v>431.5409756819999</v>
      </c>
    </row>
    <row r="4" spans="1:22" x14ac:dyDescent="0.25">
      <c r="A4" s="11" t="s">
        <v>168</v>
      </c>
      <c r="B4" s="7">
        <v>1352</v>
      </c>
      <c r="C4" s="7" t="s">
        <v>430</v>
      </c>
      <c r="D4" s="7">
        <v>1582</v>
      </c>
      <c r="E4" s="8">
        <v>1620</v>
      </c>
      <c r="F4" s="7">
        <v>50</v>
      </c>
      <c r="G4" s="7" t="s">
        <v>430</v>
      </c>
      <c r="H4" s="7">
        <v>22</v>
      </c>
      <c r="I4" s="8">
        <v>18</v>
      </c>
      <c r="J4" s="7">
        <v>180</v>
      </c>
      <c r="K4" s="7" t="s">
        <v>430</v>
      </c>
      <c r="L4" s="7">
        <v>770</v>
      </c>
      <c r="M4" s="8">
        <v>70</v>
      </c>
      <c r="N4" s="7">
        <v>11854</v>
      </c>
      <c r="O4" s="7" t="s">
        <v>430</v>
      </c>
      <c r="P4" s="7">
        <v>24031</v>
      </c>
      <c r="Q4" s="8">
        <v>1340</v>
      </c>
      <c r="R4" s="12">
        <v>0.23400000000000001</v>
      </c>
      <c r="S4" s="39">
        <v>0.318</v>
      </c>
      <c r="T4" s="10">
        <f t="shared" si="0"/>
        <v>468.66918567199997</v>
      </c>
    </row>
    <row r="5" spans="1:22" x14ac:dyDescent="0.25">
      <c r="A5" s="11" t="s">
        <v>169</v>
      </c>
      <c r="B5" s="7">
        <v>1353</v>
      </c>
      <c r="C5" s="7" t="s">
        <v>430</v>
      </c>
      <c r="D5" s="7">
        <v>1581</v>
      </c>
      <c r="E5" s="8">
        <v>1620</v>
      </c>
      <c r="F5" s="7">
        <v>43</v>
      </c>
      <c r="G5" s="7" t="s">
        <v>430</v>
      </c>
      <c r="H5" s="7">
        <v>22</v>
      </c>
      <c r="I5" s="8">
        <v>18</v>
      </c>
      <c r="J5" s="7">
        <v>270</v>
      </c>
      <c r="K5" s="7" t="s">
        <v>430</v>
      </c>
      <c r="L5" s="7">
        <v>1020</v>
      </c>
      <c r="M5" s="8">
        <v>70</v>
      </c>
      <c r="N5" s="7">
        <v>15292</v>
      </c>
      <c r="O5" s="7" t="s">
        <v>430</v>
      </c>
      <c r="P5" s="7">
        <v>31833</v>
      </c>
      <c r="Q5" s="8">
        <v>1340</v>
      </c>
      <c r="R5" s="12">
        <v>0.26500000000000001</v>
      </c>
      <c r="S5" s="39">
        <v>0.32400000000000001</v>
      </c>
      <c r="T5" s="10">
        <f t="shared" si="0"/>
        <v>470.96769644999995</v>
      </c>
    </row>
    <row r="6" spans="1:22" x14ac:dyDescent="0.25">
      <c r="A6" s="11" t="s">
        <v>170</v>
      </c>
      <c r="B6" s="7">
        <v>1353</v>
      </c>
      <c r="C6" s="7" t="s">
        <v>430</v>
      </c>
      <c r="D6" s="7">
        <v>1582</v>
      </c>
      <c r="E6" s="8">
        <v>1618</v>
      </c>
      <c r="F6" s="7">
        <v>48</v>
      </c>
      <c r="G6" s="7" t="s">
        <v>430</v>
      </c>
      <c r="H6" s="7">
        <v>22</v>
      </c>
      <c r="I6" s="8">
        <v>22</v>
      </c>
      <c r="J6" s="7">
        <v>150</v>
      </c>
      <c r="K6" s="7" t="s">
        <v>430</v>
      </c>
      <c r="L6" s="7">
        <v>720</v>
      </c>
      <c r="M6" s="8">
        <v>60</v>
      </c>
      <c r="N6" s="7">
        <v>9849</v>
      </c>
      <c r="O6" s="7" t="s">
        <v>430</v>
      </c>
      <c r="P6" s="7">
        <v>22471</v>
      </c>
      <c r="Q6" s="8">
        <v>1404</v>
      </c>
      <c r="R6" s="12">
        <v>0.20799999999999999</v>
      </c>
      <c r="S6" s="39">
        <v>0.29199999999999998</v>
      </c>
      <c r="T6" s="10">
        <f t="shared" si="0"/>
        <v>488.99447756800004</v>
      </c>
    </row>
    <row r="7" spans="1:22" x14ac:dyDescent="0.25">
      <c r="A7" s="11" t="s">
        <v>171</v>
      </c>
      <c r="B7" s="7">
        <v>1353</v>
      </c>
      <c r="C7" s="7" t="s">
        <v>430</v>
      </c>
      <c r="D7" s="7">
        <v>1582</v>
      </c>
      <c r="E7" s="8">
        <v>1618</v>
      </c>
      <c r="F7" s="7">
        <v>38</v>
      </c>
      <c r="G7" s="7" t="s">
        <v>430</v>
      </c>
      <c r="H7" s="7">
        <v>23</v>
      </c>
      <c r="I7" s="8">
        <v>18</v>
      </c>
      <c r="J7" s="7">
        <v>180</v>
      </c>
      <c r="K7" s="7" t="s">
        <v>430</v>
      </c>
      <c r="L7" s="7">
        <v>650</v>
      </c>
      <c r="M7" s="8">
        <v>70</v>
      </c>
      <c r="N7" s="7">
        <v>9009</v>
      </c>
      <c r="O7" s="7" t="s">
        <v>430</v>
      </c>
      <c r="P7" s="7">
        <v>18933</v>
      </c>
      <c r="Q7" s="8">
        <v>1340</v>
      </c>
      <c r="R7" s="12">
        <v>0.27700000000000002</v>
      </c>
      <c r="S7" s="39">
        <v>0.308</v>
      </c>
      <c r="T7" s="10">
        <f t="shared" si="0"/>
        <v>491.36602689799997</v>
      </c>
    </row>
    <row r="8" spans="1:22" x14ac:dyDescent="0.25">
      <c r="A8" s="11" t="s">
        <v>172</v>
      </c>
      <c r="B8" s="7">
        <v>1350</v>
      </c>
      <c r="C8" s="7" t="s">
        <v>430</v>
      </c>
      <c r="D8" s="7">
        <v>1581.5</v>
      </c>
      <c r="E8" s="8">
        <v>1620</v>
      </c>
      <c r="F8" s="7">
        <v>44</v>
      </c>
      <c r="G8" s="7" t="s">
        <v>430</v>
      </c>
      <c r="H8" s="7">
        <v>22</v>
      </c>
      <c r="I8" s="8">
        <v>18</v>
      </c>
      <c r="J8" s="7">
        <v>140</v>
      </c>
      <c r="K8" s="7" t="s">
        <v>430</v>
      </c>
      <c r="L8" s="7">
        <v>640</v>
      </c>
      <c r="M8" s="8">
        <v>75</v>
      </c>
      <c r="N8" s="7">
        <v>8189</v>
      </c>
      <c r="O8" s="7" t="s">
        <v>430</v>
      </c>
      <c r="P8" s="7">
        <v>19974</v>
      </c>
      <c r="Q8" s="8">
        <v>1436</v>
      </c>
      <c r="R8" s="12">
        <v>0.219</v>
      </c>
      <c r="S8" s="39">
        <v>0.27700000000000002</v>
      </c>
      <c r="T8" s="10">
        <f t="shared" si="0"/>
        <v>508.150620882</v>
      </c>
    </row>
    <row r="9" spans="1:22" x14ac:dyDescent="0.25">
      <c r="A9" s="11" t="s">
        <v>173</v>
      </c>
      <c r="B9" s="7">
        <v>1353</v>
      </c>
      <c r="C9" s="7" t="s">
        <v>430</v>
      </c>
      <c r="D9" s="7">
        <v>1581</v>
      </c>
      <c r="E9" s="8">
        <v>1617</v>
      </c>
      <c r="F9" s="7">
        <v>45</v>
      </c>
      <c r="G9" s="7" t="s">
        <v>430</v>
      </c>
      <c r="H9" s="7">
        <v>21</v>
      </c>
      <c r="I9" s="8">
        <v>21</v>
      </c>
      <c r="J9" s="7">
        <v>170</v>
      </c>
      <c r="K9" s="7" t="s">
        <v>430</v>
      </c>
      <c r="L9" s="7">
        <v>850</v>
      </c>
      <c r="M9" s="8">
        <v>105</v>
      </c>
      <c r="N9" s="7">
        <v>9688</v>
      </c>
      <c r="O9" s="7" t="s">
        <v>430</v>
      </c>
      <c r="P9" s="7">
        <v>24416</v>
      </c>
      <c r="Q9" s="8">
        <v>2345</v>
      </c>
      <c r="R9" s="12">
        <v>0.2</v>
      </c>
      <c r="S9" s="39">
        <v>0.26600000000000001</v>
      </c>
      <c r="T9" s="10">
        <f t="shared" si="0"/>
        <v>514.43247999999994</v>
      </c>
    </row>
    <row r="10" spans="1:22" x14ac:dyDescent="0.25">
      <c r="A10" s="11" t="s">
        <v>174</v>
      </c>
      <c r="B10" s="7">
        <v>1354</v>
      </c>
      <c r="C10" s="7" t="s">
        <v>430</v>
      </c>
      <c r="D10" s="7">
        <v>1582</v>
      </c>
      <c r="E10" s="8">
        <v>1620</v>
      </c>
      <c r="F10" s="7">
        <v>43</v>
      </c>
      <c r="G10" s="7" t="s">
        <v>430</v>
      </c>
      <c r="H10" s="7">
        <v>22</v>
      </c>
      <c r="I10" s="8">
        <v>22</v>
      </c>
      <c r="J10" s="7">
        <v>290</v>
      </c>
      <c r="K10" s="7" t="s">
        <v>430</v>
      </c>
      <c r="L10" s="7">
        <v>1380</v>
      </c>
      <c r="M10" s="8">
        <v>100</v>
      </c>
      <c r="N10" s="7">
        <v>15792</v>
      </c>
      <c r="O10" s="7" t="s">
        <v>430</v>
      </c>
      <c r="P10" s="7">
        <v>43069</v>
      </c>
      <c r="Q10" s="8">
        <v>2340</v>
      </c>
      <c r="R10" s="12">
        <v>0.21</v>
      </c>
      <c r="S10" s="39">
        <v>0.25800000000000001</v>
      </c>
      <c r="T10" s="10">
        <f t="shared" si="0"/>
        <v>525.84686420000003</v>
      </c>
    </row>
    <row r="11" spans="1:22" x14ac:dyDescent="0.25">
      <c r="A11" s="11" t="s">
        <v>175</v>
      </c>
      <c r="B11" s="7">
        <v>1354</v>
      </c>
      <c r="C11" s="7" t="s">
        <v>430</v>
      </c>
      <c r="D11" s="7">
        <v>1582</v>
      </c>
      <c r="E11" s="8">
        <v>1621</v>
      </c>
      <c r="F11" s="7">
        <v>40</v>
      </c>
      <c r="G11" s="7" t="s">
        <v>430</v>
      </c>
      <c r="H11" s="7">
        <v>22</v>
      </c>
      <c r="I11" s="8">
        <v>20</v>
      </c>
      <c r="J11" s="7">
        <v>250</v>
      </c>
      <c r="K11" s="7" t="s">
        <v>430</v>
      </c>
      <c r="L11" s="7">
        <v>1250</v>
      </c>
      <c r="M11" s="8">
        <v>120</v>
      </c>
      <c r="N11" s="7">
        <v>13171</v>
      </c>
      <c r="O11" s="7" t="s">
        <v>430</v>
      </c>
      <c r="P11" s="7">
        <v>37616</v>
      </c>
      <c r="Q11" s="8">
        <v>2552</v>
      </c>
      <c r="R11" s="12">
        <v>0.2</v>
      </c>
      <c r="S11" s="39">
        <v>0.247</v>
      </c>
      <c r="T11" s="10">
        <f t="shared" si="0"/>
        <v>534.70547999999997</v>
      </c>
    </row>
    <row r="12" spans="1:22" x14ac:dyDescent="0.25">
      <c r="A12" s="11" t="s">
        <v>176</v>
      </c>
      <c r="B12" s="7">
        <v>1354</v>
      </c>
      <c r="C12" s="7" t="s">
        <v>430</v>
      </c>
      <c r="D12" s="7">
        <v>1581</v>
      </c>
      <c r="E12" s="8">
        <v>1619</v>
      </c>
      <c r="F12" s="7">
        <v>42</v>
      </c>
      <c r="G12" s="7" t="s">
        <v>430</v>
      </c>
      <c r="H12" s="7">
        <v>22</v>
      </c>
      <c r="I12" s="8">
        <v>18</v>
      </c>
      <c r="J12" s="7">
        <v>290</v>
      </c>
      <c r="K12" s="7" t="s">
        <v>430</v>
      </c>
      <c r="L12" s="7">
        <v>1680</v>
      </c>
      <c r="M12" s="8">
        <v>110</v>
      </c>
      <c r="N12" s="7">
        <v>16043</v>
      </c>
      <c r="O12" s="7" t="s">
        <v>430</v>
      </c>
      <c r="P12" s="7">
        <v>50556</v>
      </c>
      <c r="Q12" s="8">
        <v>2106</v>
      </c>
      <c r="R12" s="12">
        <v>0.17299999999999999</v>
      </c>
      <c r="S12" s="39">
        <v>0.23400000000000001</v>
      </c>
      <c r="T12" s="10">
        <f t="shared" si="0"/>
        <v>540.72428529800004</v>
      </c>
    </row>
    <row r="13" spans="1:22" x14ac:dyDescent="0.25">
      <c r="A13" s="1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24" t="s">
        <v>6</v>
      </c>
      <c r="R13" s="25">
        <f>AVERAGE(R3:R12)</f>
        <v>0.22170000000000001</v>
      </c>
      <c r="S13" s="25">
        <f>AVERAGE(S3:S12)</f>
        <v>0.28759999999999997</v>
      </c>
      <c r="T13" s="26">
        <f>AVERAGE(T3:T12)</f>
        <v>497.53980926499997</v>
      </c>
    </row>
    <row r="14" spans="1:22" x14ac:dyDescent="0.25">
      <c r="A14" s="14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24" t="s">
        <v>9</v>
      </c>
      <c r="R14" s="25">
        <f>_xlfn.STDEV.P(R3:R12)</f>
        <v>2.9691918092302406E-2</v>
      </c>
      <c r="S14" s="25">
        <f>_xlfn.STDEV.P(S3:S12)</f>
        <v>3.5788825071522146E-2</v>
      </c>
      <c r="T14" s="26">
        <f>_xlfn.STDEV.P(T3:T12)</f>
        <v>32.329555303465028</v>
      </c>
    </row>
    <row r="15" spans="1:22" x14ac:dyDescent="0.25">
      <c r="A15" s="14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24" t="s">
        <v>7</v>
      </c>
      <c r="R15" s="25">
        <f>R14/(SQRT(T17))</f>
        <v>9.3894089270837224E-3</v>
      </c>
      <c r="S15" s="25">
        <f>S14/(SQRT(T17))</f>
        <v>1.1317420200734847E-2</v>
      </c>
      <c r="T15" s="26">
        <f>T14/(SQRT(T17))</f>
        <v>10.22350304993256</v>
      </c>
    </row>
    <row r="16" spans="1:22" x14ac:dyDescent="0.25">
      <c r="A16" s="14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30"/>
      <c r="R16" s="28"/>
      <c r="S16" s="29" t="s">
        <v>8</v>
      </c>
      <c r="T16" s="26">
        <f>2*(SQRT(T14^2+50^2))/SQRT(T17)</f>
        <v>37.657403766695353</v>
      </c>
    </row>
    <row r="17" spans="1:20" x14ac:dyDescent="0.25">
      <c r="A17" s="14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30"/>
      <c r="R17" s="28"/>
      <c r="S17" s="29" t="s">
        <v>10</v>
      </c>
      <c r="T17" s="26">
        <v>10</v>
      </c>
    </row>
    <row r="18" spans="1:20" x14ac:dyDescent="0.25">
      <c r="A18" s="3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30"/>
      <c r="R18" s="28"/>
      <c r="S18" s="29"/>
      <c r="T18" s="30"/>
    </row>
    <row r="19" spans="1:20" x14ac:dyDescent="0.25">
      <c r="A19" s="11" t="s">
        <v>177</v>
      </c>
      <c r="B19" s="7">
        <v>1351</v>
      </c>
      <c r="C19" s="7" t="s">
        <v>430</v>
      </c>
      <c r="D19" s="7">
        <v>1582</v>
      </c>
      <c r="E19" s="8">
        <v>1621</v>
      </c>
      <c r="F19" s="7">
        <v>52</v>
      </c>
      <c r="G19" s="7" t="s">
        <v>430</v>
      </c>
      <c r="H19" s="7">
        <v>19</v>
      </c>
      <c r="I19" s="8">
        <v>20</v>
      </c>
      <c r="J19" s="7">
        <v>340</v>
      </c>
      <c r="K19" s="7" t="s">
        <v>430</v>
      </c>
      <c r="L19" s="7">
        <v>930</v>
      </c>
      <c r="M19" s="8">
        <v>180</v>
      </c>
      <c r="N19" s="7">
        <v>27772</v>
      </c>
      <c r="O19" s="7" t="s">
        <v>430</v>
      </c>
      <c r="P19" s="7">
        <v>27756</v>
      </c>
      <c r="Q19" s="8">
        <v>4742</v>
      </c>
      <c r="R19" s="12">
        <v>0.36599999999999999</v>
      </c>
      <c r="S19" s="39">
        <v>0.46100000000000002</v>
      </c>
      <c r="T19" s="8">
        <f t="shared" ref="T19:T36" si="1">737.3+320.9*(R19)-1067*(S19)-80.638*(R19^2)</f>
        <v>352.06045607199991</v>
      </c>
    </row>
    <row r="20" spans="1:20" x14ac:dyDescent="0.25">
      <c r="A20" s="11" t="s">
        <v>178</v>
      </c>
      <c r="B20" s="7">
        <v>1353</v>
      </c>
      <c r="C20" s="7">
        <v>1550</v>
      </c>
      <c r="D20" s="7">
        <v>1583</v>
      </c>
      <c r="E20" s="8">
        <v>1622</v>
      </c>
      <c r="F20" s="7">
        <v>38</v>
      </c>
      <c r="G20" s="7">
        <v>50</v>
      </c>
      <c r="H20" s="7">
        <v>22</v>
      </c>
      <c r="I20" s="8">
        <v>25</v>
      </c>
      <c r="J20" s="7">
        <v>1230</v>
      </c>
      <c r="K20" s="7">
        <v>30</v>
      </c>
      <c r="L20" s="7">
        <v>1920</v>
      </c>
      <c r="M20" s="8">
        <v>540</v>
      </c>
      <c r="N20" s="7">
        <v>68677</v>
      </c>
      <c r="O20" s="7">
        <v>1595</v>
      </c>
      <c r="P20" s="7">
        <v>66350</v>
      </c>
      <c r="Q20" s="8">
        <v>21206</v>
      </c>
      <c r="R20" s="12">
        <v>0.64100000000000001</v>
      </c>
      <c r="S20" s="39">
        <v>0.50900000000000001</v>
      </c>
      <c r="T20" s="8">
        <f t="shared" si="1"/>
        <v>366.76127792200003</v>
      </c>
    </row>
    <row r="21" spans="1:20" x14ac:dyDescent="0.25">
      <c r="A21" s="11" t="s">
        <v>179</v>
      </c>
      <c r="B21" s="7">
        <v>1354</v>
      </c>
      <c r="C21" s="7" t="s">
        <v>430</v>
      </c>
      <c r="D21" s="7">
        <v>1582</v>
      </c>
      <c r="E21" s="8">
        <v>1621</v>
      </c>
      <c r="F21" s="7">
        <v>42</v>
      </c>
      <c r="G21" s="7" t="s">
        <v>430</v>
      </c>
      <c r="H21" s="7">
        <v>20</v>
      </c>
      <c r="I21" s="8">
        <v>18</v>
      </c>
      <c r="J21" s="7">
        <v>800</v>
      </c>
      <c r="K21" s="7" t="s">
        <v>430</v>
      </c>
      <c r="L21" s="7">
        <v>1800</v>
      </c>
      <c r="M21" s="8">
        <v>325</v>
      </c>
      <c r="N21" s="7">
        <v>51074</v>
      </c>
      <c r="O21" s="7" t="s">
        <v>430</v>
      </c>
      <c r="P21" s="7">
        <v>52896</v>
      </c>
      <c r="Q21" s="8">
        <v>9189</v>
      </c>
      <c r="R21" s="12">
        <v>0.44400000000000001</v>
      </c>
      <c r="S21" s="39">
        <v>0.45100000000000001</v>
      </c>
      <c r="T21" s="8">
        <f t="shared" si="1"/>
        <v>382.66594723199995</v>
      </c>
    </row>
    <row r="22" spans="1:20" x14ac:dyDescent="0.25">
      <c r="A22" s="11" t="s">
        <v>180</v>
      </c>
      <c r="B22" s="7">
        <v>1352</v>
      </c>
      <c r="C22" s="7" t="s">
        <v>430</v>
      </c>
      <c r="D22" s="7">
        <v>1581</v>
      </c>
      <c r="E22" s="8">
        <v>1619</v>
      </c>
      <c r="F22" s="7">
        <v>39</v>
      </c>
      <c r="G22" s="7" t="s">
        <v>430</v>
      </c>
      <c r="H22" s="7">
        <v>22</v>
      </c>
      <c r="I22" s="8">
        <v>26</v>
      </c>
      <c r="J22" s="7">
        <v>675</v>
      </c>
      <c r="K22" s="7" t="s">
        <v>430</v>
      </c>
      <c r="L22" s="7">
        <v>1450</v>
      </c>
      <c r="M22" s="8">
        <v>230</v>
      </c>
      <c r="N22" s="7">
        <v>41351</v>
      </c>
      <c r="O22" s="7" t="s">
        <v>430</v>
      </c>
      <c r="P22" s="7">
        <v>50108</v>
      </c>
      <c r="Q22" s="8">
        <v>6360</v>
      </c>
      <c r="R22" s="12">
        <v>0.46600000000000003</v>
      </c>
      <c r="S22" s="39">
        <v>0.45200000000000001</v>
      </c>
      <c r="T22" s="8">
        <f t="shared" si="1"/>
        <v>387.04437447199996</v>
      </c>
    </row>
    <row r="23" spans="1:20" x14ac:dyDescent="0.25">
      <c r="A23" s="11" t="s">
        <v>181</v>
      </c>
      <c r="B23" s="7">
        <v>1354</v>
      </c>
      <c r="C23" s="7" t="s">
        <v>430</v>
      </c>
      <c r="D23" s="7">
        <v>1582</v>
      </c>
      <c r="E23" s="8">
        <v>1623</v>
      </c>
      <c r="F23" s="7">
        <v>38</v>
      </c>
      <c r="G23" s="7" t="s">
        <v>430</v>
      </c>
      <c r="H23" s="7">
        <v>20</v>
      </c>
      <c r="I23" s="8">
        <v>14</v>
      </c>
      <c r="J23" s="7">
        <v>980</v>
      </c>
      <c r="K23" s="7" t="s">
        <v>430</v>
      </c>
      <c r="L23" s="7">
        <v>1750</v>
      </c>
      <c r="M23" s="8">
        <v>500</v>
      </c>
      <c r="N23" s="7">
        <v>55663</v>
      </c>
      <c r="O23" s="7" t="s">
        <v>430</v>
      </c>
      <c r="P23" s="7">
        <v>54978</v>
      </c>
      <c r="Q23" s="8">
        <v>10996</v>
      </c>
      <c r="R23" s="12">
        <v>0.56000000000000005</v>
      </c>
      <c r="S23" s="39">
        <v>0.45800000000000002</v>
      </c>
      <c r="T23" s="8">
        <f t="shared" si="1"/>
        <v>403.02992319999987</v>
      </c>
    </row>
    <row r="24" spans="1:20" x14ac:dyDescent="0.25">
      <c r="A24" s="11" t="s">
        <v>182</v>
      </c>
      <c r="B24" s="7">
        <v>1352</v>
      </c>
      <c r="C24" s="7" t="s">
        <v>430</v>
      </c>
      <c r="D24" s="7">
        <v>1583</v>
      </c>
      <c r="E24" s="8">
        <v>1622</v>
      </c>
      <c r="F24" s="7">
        <v>43</v>
      </c>
      <c r="G24" s="7" t="s">
        <v>430</v>
      </c>
      <c r="H24" s="7">
        <v>23</v>
      </c>
      <c r="I24" s="8">
        <v>18</v>
      </c>
      <c r="J24" s="7">
        <v>740</v>
      </c>
      <c r="K24" s="7" t="s">
        <v>430</v>
      </c>
      <c r="L24" s="7">
        <v>1280</v>
      </c>
      <c r="M24" s="8">
        <v>300</v>
      </c>
      <c r="N24" s="7">
        <v>46754</v>
      </c>
      <c r="O24" s="7" t="s">
        <v>430</v>
      </c>
      <c r="P24" s="7">
        <v>46244</v>
      </c>
      <c r="Q24" s="8">
        <v>8482</v>
      </c>
      <c r="R24" s="12">
        <v>0.57799999999999996</v>
      </c>
      <c r="S24" s="39">
        <v>0.46100000000000002</v>
      </c>
      <c r="T24" s="8">
        <f t="shared" si="1"/>
        <v>403.95333440799993</v>
      </c>
    </row>
    <row r="25" spans="1:20" x14ac:dyDescent="0.25">
      <c r="A25" s="11" t="s">
        <v>183</v>
      </c>
      <c r="B25" s="7">
        <v>1351</v>
      </c>
      <c r="C25" s="7">
        <v>1550</v>
      </c>
      <c r="D25" s="7">
        <v>1583</v>
      </c>
      <c r="E25" s="8">
        <v>1621</v>
      </c>
      <c r="F25" s="7">
        <v>38</v>
      </c>
      <c r="G25" s="7">
        <v>50</v>
      </c>
      <c r="H25" s="7">
        <v>23</v>
      </c>
      <c r="I25" s="8">
        <v>19</v>
      </c>
      <c r="J25" s="7">
        <v>880</v>
      </c>
      <c r="K25" s="7">
        <v>30</v>
      </c>
      <c r="L25" s="7">
        <v>1330</v>
      </c>
      <c r="M25" s="8">
        <v>370</v>
      </c>
      <c r="N25" s="7">
        <v>52527</v>
      </c>
      <c r="O25" s="7">
        <v>1595</v>
      </c>
      <c r="P25" s="7">
        <v>48051</v>
      </c>
      <c r="Q25" s="8">
        <v>9259</v>
      </c>
      <c r="R25" s="12">
        <v>0.66200000000000003</v>
      </c>
      <c r="S25" s="39">
        <v>0.47799999999999998</v>
      </c>
      <c r="T25" s="8">
        <f t="shared" si="1"/>
        <v>404.37068032799999</v>
      </c>
    </row>
    <row r="26" spans="1:20" x14ac:dyDescent="0.25">
      <c r="A26" s="11" t="s">
        <v>184</v>
      </c>
      <c r="B26" s="7">
        <v>1354</v>
      </c>
      <c r="C26" s="7">
        <v>1550</v>
      </c>
      <c r="D26" s="7">
        <v>1582</v>
      </c>
      <c r="E26" s="8">
        <v>1622</v>
      </c>
      <c r="F26" s="7">
        <v>38</v>
      </c>
      <c r="G26" s="7">
        <v>50</v>
      </c>
      <c r="H26" s="7">
        <v>20</v>
      </c>
      <c r="I26" s="8">
        <v>18</v>
      </c>
      <c r="J26" s="7">
        <v>1560</v>
      </c>
      <c r="K26" s="7">
        <v>30</v>
      </c>
      <c r="L26" s="7">
        <v>3090</v>
      </c>
      <c r="M26" s="8">
        <v>750</v>
      </c>
      <c r="N26" s="7">
        <v>87102</v>
      </c>
      <c r="O26" s="7">
        <v>1595</v>
      </c>
      <c r="P26" s="7">
        <v>97075</v>
      </c>
      <c r="Q26" s="8">
        <v>14357</v>
      </c>
      <c r="R26" s="12">
        <v>0.505</v>
      </c>
      <c r="S26" s="39">
        <v>0.439</v>
      </c>
      <c r="T26" s="8">
        <f t="shared" si="1"/>
        <v>410.37679404999989</v>
      </c>
    </row>
    <row r="27" spans="1:20" x14ac:dyDescent="0.25">
      <c r="A27" s="11" t="s">
        <v>185</v>
      </c>
      <c r="B27" s="7">
        <v>1353</v>
      </c>
      <c r="C27" s="7" t="s">
        <v>430</v>
      </c>
      <c r="D27" s="7">
        <v>1581</v>
      </c>
      <c r="E27" s="8">
        <v>1612</v>
      </c>
      <c r="F27" s="7">
        <v>45</v>
      </c>
      <c r="G27" s="7" t="s">
        <v>430</v>
      </c>
      <c r="H27" s="7">
        <v>17</v>
      </c>
      <c r="I27" s="8">
        <v>25</v>
      </c>
      <c r="J27" s="7">
        <v>440</v>
      </c>
      <c r="K27" s="7" t="s">
        <v>430</v>
      </c>
      <c r="L27" s="7">
        <v>1620</v>
      </c>
      <c r="M27" s="8">
        <v>180</v>
      </c>
      <c r="N27" s="7">
        <v>29093</v>
      </c>
      <c r="O27" s="7" t="s">
        <v>430</v>
      </c>
      <c r="P27" s="7">
        <v>43260</v>
      </c>
      <c r="Q27" s="8">
        <v>4786</v>
      </c>
      <c r="R27" s="12">
        <v>0.27200000000000002</v>
      </c>
      <c r="S27" s="39">
        <v>0.377</v>
      </c>
      <c r="T27" s="8">
        <f t="shared" si="1"/>
        <v>416.35987820799994</v>
      </c>
    </row>
    <row r="28" spans="1:20" x14ac:dyDescent="0.25">
      <c r="A28" s="11" t="s">
        <v>186</v>
      </c>
      <c r="B28" s="7">
        <v>1353</v>
      </c>
      <c r="C28" s="7" t="s">
        <v>430</v>
      </c>
      <c r="D28" s="7">
        <v>1581</v>
      </c>
      <c r="E28" s="8">
        <v>1621</v>
      </c>
      <c r="F28" s="7">
        <v>38</v>
      </c>
      <c r="G28" s="7" t="s">
        <v>430</v>
      </c>
      <c r="H28" s="7">
        <v>21.5</v>
      </c>
      <c r="I28" s="8">
        <v>22</v>
      </c>
      <c r="J28" s="7">
        <v>960</v>
      </c>
      <c r="K28" s="7" t="s">
        <v>430</v>
      </c>
      <c r="L28" s="7">
        <v>1550</v>
      </c>
      <c r="M28" s="8">
        <v>380</v>
      </c>
      <c r="N28" s="7">
        <v>49900</v>
      </c>
      <c r="O28" s="7" t="s">
        <v>430</v>
      </c>
      <c r="P28" s="7">
        <v>50656</v>
      </c>
      <c r="Q28" s="8">
        <v>8891</v>
      </c>
      <c r="R28" s="12">
        <v>0.61899999999999999</v>
      </c>
      <c r="S28" s="39">
        <v>0.45600000000000002</v>
      </c>
      <c r="T28" s="8">
        <f t="shared" si="1"/>
        <v>418.48776328199983</v>
      </c>
    </row>
    <row r="29" spans="1:20" x14ac:dyDescent="0.25">
      <c r="A29" s="11" t="s">
        <v>187</v>
      </c>
      <c r="B29" s="7">
        <v>1354</v>
      </c>
      <c r="C29" s="7" t="s">
        <v>430</v>
      </c>
      <c r="D29" s="7">
        <v>1582</v>
      </c>
      <c r="E29" s="8">
        <v>1619</v>
      </c>
      <c r="F29" s="7">
        <v>43</v>
      </c>
      <c r="G29" s="7" t="s">
        <v>430</v>
      </c>
      <c r="H29" s="7">
        <v>22</v>
      </c>
      <c r="I29" s="8">
        <v>22</v>
      </c>
      <c r="J29" s="7">
        <v>570</v>
      </c>
      <c r="K29" s="7" t="s">
        <v>430</v>
      </c>
      <c r="L29" s="7">
        <v>1450</v>
      </c>
      <c r="M29" s="8">
        <v>250</v>
      </c>
      <c r="N29" s="7">
        <v>34770</v>
      </c>
      <c r="O29" s="7" t="s">
        <v>430</v>
      </c>
      <c r="P29" s="7">
        <v>48490</v>
      </c>
      <c r="Q29" s="8">
        <v>5849</v>
      </c>
      <c r="R29" s="12">
        <v>0.39300000000000002</v>
      </c>
      <c r="S29" s="39">
        <v>0.39</v>
      </c>
      <c r="T29" s="8">
        <f t="shared" si="1"/>
        <v>434.82924153799996</v>
      </c>
    </row>
    <row r="30" spans="1:20" x14ac:dyDescent="0.25">
      <c r="A30" s="11" t="s">
        <v>188</v>
      </c>
      <c r="B30" s="7">
        <v>1352</v>
      </c>
      <c r="C30" s="7" t="s">
        <v>430</v>
      </c>
      <c r="D30" s="7">
        <v>1581</v>
      </c>
      <c r="E30" s="8">
        <v>1619</v>
      </c>
      <c r="F30" s="7">
        <v>43</v>
      </c>
      <c r="G30" s="7" t="s">
        <v>430</v>
      </c>
      <c r="H30" s="7">
        <v>25</v>
      </c>
      <c r="I30" s="8">
        <v>22</v>
      </c>
      <c r="J30" s="7">
        <v>225</v>
      </c>
      <c r="K30" s="7" t="s">
        <v>430</v>
      </c>
      <c r="L30" s="7">
        <v>620</v>
      </c>
      <c r="M30" s="8">
        <v>40</v>
      </c>
      <c r="N30" s="7">
        <v>14216</v>
      </c>
      <c r="O30" s="7" t="s">
        <v>430</v>
      </c>
      <c r="P30" s="7">
        <v>22775</v>
      </c>
      <c r="Q30" s="8">
        <v>936</v>
      </c>
      <c r="R30" s="12">
        <v>0.36299999999999999</v>
      </c>
      <c r="S30" s="39">
        <v>0.375</v>
      </c>
      <c r="T30" s="8">
        <f t="shared" si="1"/>
        <v>443.03611137799987</v>
      </c>
    </row>
    <row r="31" spans="1:20" x14ac:dyDescent="0.25">
      <c r="A31" s="11" t="s">
        <v>189</v>
      </c>
      <c r="B31" s="7">
        <v>1353</v>
      </c>
      <c r="C31" s="7" t="s">
        <v>430</v>
      </c>
      <c r="D31" s="7">
        <v>1581</v>
      </c>
      <c r="E31" s="8">
        <v>1620</v>
      </c>
      <c r="F31" s="7">
        <v>44</v>
      </c>
      <c r="G31" s="7" t="s">
        <v>430</v>
      </c>
      <c r="H31" s="7">
        <v>20</v>
      </c>
      <c r="I31" s="8">
        <v>20</v>
      </c>
      <c r="J31" s="7">
        <v>365</v>
      </c>
      <c r="K31" s="7" t="s">
        <v>430</v>
      </c>
      <c r="L31" s="7">
        <v>1440</v>
      </c>
      <c r="M31" s="8">
        <v>130</v>
      </c>
      <c r="N31" s="7">
        <v>25227</v>
      </c>
      <c r="O31" s="7" t="s">
        <v>430</v>
      </c>
      <c r="P31" s="7">
        <v>45239</v>
      </c>
      <c r="Q31" s="8">
        <v>2765</v>
      </c>
      <c r="R31" s="12">
        <v>0.253</v>
      </c>
      <c r="S31" s="39">
        <v>0.34399999999999997</v>
      </c>
      <c r="T31" s="8">
        <f t="shared" si="1"/>
        <v>446.27814225799995</v>
      </c>
    </row>
    <row r="32" spans="1:20" x14ac:dyDescent="0.25">
      <c r="A32" s="11" t="s">
        <v>190</v>
      </c>
      <c r="B32" s="7">
        <v>1354</v>
      </c>
      <c r="C32" s="7" t="s">
        <v>430</v>
      </c>
      <c r="D32" s="7">
        <v>1581</v>
      </c>
      <c r="E32" s="8">
        <v>1621</v>
      </c>
      <c r="F32" s="7">
        <v>41</v>
      </c>
      <c r="G32" s="7" t="s">
        <v>430</v>
      </c>
      <c r="H32" s="7">
        <v>21</v>
      </c>
      <c r="I32" s="8">
        <v>22</v>
      </c>
      <c r="J32" s="7">
        <v>560</v>
      </c>
      <c r="K32" s="7" t="s">
        <v>430</v>
      </c>
      <c r="L32" s="7">
        <v>1680</v>
      </c>
      <c r="M32" s="8">
        <v>280</v>
      </c>
      <c r="N32" s="7">
        <v>33736</v>
      </c>
      <c r="O32" s="7" t="s">
        <v>430</v>
      </c>
      <c r="P32" s="7">
        <v>50048</v>
      </c>
      <c r="Q32" s="8">
        <v>9676</v>
      </c>
      <c r="R32" s="12">
        <v>0.33300000000000002</v>
      </c>
      <c r="S32" s="39">
        <v>0.36099999999999999</v>
      </c>
      <c r="T32" s="8">
        <f t="shared" si="1"/>
        <v>450.03083281799991</v>
      </c>
    </row>
    <row r="33" spans="1:20" x14ac:dyDescent="0.25">
      <c r="A33" s="11" t="s">
        <v>191</v>
      </c>
      <c r="B33" s="7">
        <v>1354</v>
      </c>
      <c r="C33" s="7" t="s">
        <v>430</v>
      </c>
      <c r="D33" s="7">
        <v>1581</v>
      </c>
      <c r="E33" s="8">
        <v>1615</v>
      </c>
      <c r="F33" s="7">
        <v>43</v>
      </c>
      <c r="G33" s="7" t="s">
        <v>430</v>
      </c>
      <c r="H33" s="7">
        <v>18</v>
      </c>
      <c r="I33" s="8">
        <v>25</v>
      </c>
      <c r="J33" s="7">
        <v>370</v>
      </c>
      <c r="K33" s="7" t="s">
        <v>430</v>
      </c>
      <c r="L33" s="7">
        <v>1350</v>
      </c>
      <c r="M33" s="8">
        <v>150</v>
      </c>
      <c r="N33" s="7">
        <v>20148</v>
      </c>
      <c r="O33" s="7" t="s">
        <v>430</v>
      </c>
      <c r="P33" s="7">
        <v>35705</v>
      </c>
      <c r="Q33" s="8">
        <v>3988</v>
      </c>
      <c r="R33" s="12">
        <v>0.27400000000000002</v>
      </c>
      <c r="S33" s="39">
        <v>0.33700000000000002</v>
      </c>
      <c r="T33" s="8">
        <f t="shared" si="1"/>
        <v>459.59362151199997</v>
      </c>
    </row>
    <row r="34" spans="1:20" x14ac:dyDescent="0.25">
      <c r="A34" s="11" t="s">
        <v>192</v>
      </c>
      <c r="B34" s="7">
        <v>1351</v>
      </c>
      <c r="C34" s="7" t="s">
        <v>430</v>
      </c>
      <c r="D34" s="7">
        <v>1581</v>
      </c>
      <c r="E34" s="8">
        <v>1622</v>
      </c>
      <c r="F34" s="7">
        <v>49</v>
      </c>
      <c r="G34" s="7" t="s">
        <v>430</v>
      </c>
      <c r="H34" s="7">
        <v>20</v>
      </c>
      <c r="I34" s="8">
        <v>18</v>
      </c>
      <c r="J34" s="7">
        <v>370</v>
      </c>
      <c r="K34" s="7" t="s">
        <v>430</v>
      </c>
      <c r="L34" s="7">
        <v>1620</v>
      </c>
      <c r="M34" s="8">
        <v>215</v>
      </c>
      <c r="N34" s="7">
        <v>23880</v>
      </c>
      <c r="O34" s="7" t="s">
        <v>430</v>
      </c>
      <c r="P34" s="7">
        <v>47606</v>
      </c>
      <c r="Q34" s="8">
        <v>4116</v>
      </c>
      <c r="R34" s="12">
        <v>0.22800000000000001</v>
      </c>
      <c r="S34" s="39">
        <v>0.316</v>
      </c>
      <c r="T34" s="8">
        <f t="shared" si="1"/>
        <v>469.10131420799996</v>
      </c>
    </row>
    <row r="35" spans="1:20" x14ac:dyDescent="0.25">
      <c r="A35" s="11" t="s">
        <v>193</v>
      </c>
      <c r="B35" s="7">
        <v>1352</v>
      </c>
      <c r="C35" s="7">
        <v>1540</v>
      </c>
      <c r="D35" s="7">
        <v>1583</v>
      </c>
      <c r="E35" s="8">
        <v>1622</v>
      </c>
      <c r="F35" s="7">
        <v>38</v>
      </c>
      <c r="G35" s="7">
        <v>50</v>
      </c>
      <c r="H35" s="7">
        <v>22</v>
      </c>
      <c r="I35" s="8">
        <v>34</v>
      </c>
      <c r="J35" s="7">
        <v>500</v>
      </c>
      <c r="K35" s="7">
        <v>50</v>
      </c>
      <c r="L35" s="7">
        <v>910</v>
      </c>
      <c r="M35" s="8">
        <v>260</v>
      </c>
      <c r="N35" s="7">
        <v>27917</v>
      </c>
      <c r="O35" s="7">
        <v>2659</v>
      </c>
      <c r="P35" s="7">
        <v>31447</v>
      </c>
      <c r="Q35" s="8">
        <v>13886</v>
      </c>
      <c r="R35" s="12">
        <v>0.54900000000000004</v>
      </c>
      <c r="S35" s="39">
        <v>0.38100000000000001</v>
      </c>
      <c r="T35" s="8">
        <f t="shared" si="1"/>
        <v>482.64272616199992</v>
      </c>
    </row>
    <row r="36" spans="1:20" x14ac:dyDescent="0.25">
      <c r="A36" s="11" t="s">
        <v>194</v>
      </c>
      <c r="B36" s="7">
        <v>1353</v>
      </c>
      <c r="C36" s="7" t="s">
        <v>430</v>
      </c>
      <c r="D36" s="7">
        <v>1582</v>
      </c>
      <c r="E36" s="8">
        <v>1621</v>
      </c>
      <c r="F36" s="7">
        <v>50</v>
      </c>
      <c r="G36" s="7" t="s">
        <v>430</v>
      </c>
      <c r="H36" s="7">
        <v>22</v>
      </c>
      <c r="I36" s="8">
        <v>18</v>
      </c>
      <c r="J36" s="7">
        <v>215</v>
      </c>
      <c r="K36" s="7" t="s">
        <v>430</v>
      </c>
      <c r="L36" s="7">
        <v>1275</v>
      </c>
      <c r="M36" s="8">
        <v>85</v>
      </c>
      <c r="N36" s="7">
        <v>11432</v>
      </c>
      <c r="O36" s="7" t="s">
        <v>430</v>
      </c>
      <c r="P36" s="7">
        <v>41215</v>
      </c>
      <c r="Q36" s="8">
        <v>1627</v>
      </c>
      <c r="R36" s="12">
        <v>0.16900000000000001</v>
      </c>
      <c r="S36" s="39">
        <v>0.21099999999999999</v>
      </c>
      <c r="T36" s="8">
        <f t="shared" si="1"/>
        <v>564.09199808199992</v>
      </c>
    </row>
    <row r="37" spans="1:20" x14ac:dyDescent="0.25">
      <c r="A37" s="14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31" t="s">
        <v>6</v>
      </c>
      <c r="R37" s="32">
        <f>AVERAGE(R19:R36)</f>
        <v>0.42638888888888887</v>
      </c>
      <c r="S37" s="25">
        <f>AVERAGE(S19:S36)</f>
        <v>0.40316666666666667</v>
      </c>
      <c r="T37" s="26">
        <f>AVERAGE(T19:T36)</f>
        <v>427.48413428499998</v>
      </c>
    </row>
    <row r="38" spans="1:20" x14ac:dyDescent="0.25">
      <c r="A38" s="14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31" t="s">
        <v>9</v>
      </c>
      <c r="R38" s="32">
        <f>_xlfn.STDEV.P(R19:R36)</f>
        <v>0.14959765999688354</v>
      </c>
      <c r="S38" s="25">
        <f>_xlfn.STDEV.P(S19:S36)</f>
        <v>7.132496056781211E-2</v>
      </c>
      <c r="T38" s="26">
        <f>_xlfn.STDEV.P(T19:T36)</f>
        <v>47.625795217405013</v>
      </c>
    </row>
    <row r="39" spans="1:20" x14ac:dyDescent="0.25">
      <c r="A39" s="14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31" t="s">
        <v>7</v>
      </c>
      <c r="R39" s="32">
        <f>R38/(SQRT(T41))</f>
        <v>3.5260506611145291E-2</v>
      </c>
      <c r="S39" s="25">
        <f>S38/(SQRT(T41))</f>
        <v>1.6811454428454352E-2</v>
      </c>
      <c r="T39" s="26">
        <f>T38/(SQRT(T41))</f>
        <v>11.22550758587631</v>
      </c>
    </row>
    <row r="40" spans="1:20" x14ac:dyDescent="0.25">
      <c r="A40" s="14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30"/>
      <c r="R40" s="28"/>
      <c r="S40" s="29" t="s">
        <v>8</v>
      </c>
      <c r="T40" s="26">
        <f>2*(SQRT(T38^2+50^2))/SQRT(T41)</f>
        <v>32.551553538929937</v>
      </c>
    </row>
    <row r="41" spans="1:20" x14ac:dyDescent="0.25">
      <c r="A41" s="14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30"/>
      <c r="R41" s="28"/>
      <c r="S41" s="29" t="s">
        <v>10</v>
      </c>
      <c r="T41" s="26">
        <v>18</v>
      </c>
    </row>
    <row r="42" spans="1:20" x14ac:dyDescent="0.25">
      <c r="A42" s="14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30"/>
      <c r="R42" s="28"/>
      <c r="S42" s="29"/>
      <c r="T42" s="30"/>
    </row>
    <row r="43" spans="1:20" x14ac:dyDescent="0.25">
      <c r="A43" s="11" t="s">
        <v>230</v>
      </c>
      <c r="B43" s="7">
        <v>1344</v>
      </c>
      <c r="C43" s="7" t="s">
        <v>430</v>
      </c>
      <c r="D43" s="7">
        <v>1584</v>
      </c>
      <c r="E43" s="8">
        <v>1614</v>
      </c>
      <c r="F43" s="7">
        <v>70</v>
      </c>
      <c r="G43" s="7" t="s">
        <v>430</v>
      </c>
      <c r="H43" s="7">
        <v>21</v>
      </c>
      <c r="I43" s="8">
        <v>35</v>
      </c>
      <c r="J43" s="7">
        <v>105</v>
      </c>
      <c r="K43" s="7" t="s">
        <v>430</v>
      </c>
      <c r="L43" s="7">
        <v>620</v>
      </c>
      <c r="M43" s="8">
        <v>180</v>
      </c>
      <c r="N43" s="7">
        <v>10800</v>
      </c>
      <c r="O43" s="7" t="s">
        <v>430</v>
      </c>
      <c r="P43" s="7">
        <v>20452</v>
      </c>
      <c r="Q43" s="8">
        <v>6700</v>
      </c>
      <c r="R43" s="12">
        <v>0.16900000000000001</v>
      </c>
      <c r="S43" s="39">
        <v>0.28499999999999998</v>
      </c>
      <c r="T43" s="8">
        <f t="shared" ref="T43:T55" si="2">737.3+320.9*(R43)-1067*(S43)-80.638*(R43^2)</f>
        <v>485.13399808199995</v>
      </c>
    </row>
    <row r="44" spans="1:20" x14ac:dyDescent="0.25">
      <c r="A44" s="11" t="s">
        <v>231</v>
      </c>
      <c r="B44" s="7">
        <v>1340</v>
      </c>
      <c r="C44" s="7" t="s">
        <v>430</v>
      </c>
      <c r="D44" s="7">
        <v>1584</v>
      </c>
      <c r="E44" s="8">
        <v>1616</v>
      </c>
      <c r="F44" s="7">
        <v>70</v>
      </c>
      <c r="G44" s="7" t="s">
        <v>430</v>
      </c>
      <c r="H44" s="7">
        <v>21</v>
      </c>
      <c r="I44" s="8">
        <v>25</v>
      </c>
      <c r="J44" s="7">
        <v>40</v>
      </c>
      <c r="K44" s="7" t="s">
        <v>430</v>
      </c>
      <c r="L44" s="7">
        <v>480</v>
      </c>
      <c r="M44" s="8">
        <v>100</v>
      </c>
      <c r="N44" s="7">
        <v>4398</v>
      </c>
      <c r="O44" s="7" t="s">
        <v>430</v>
      </c>
      <c r="P44" s="7">
        <v>13277</v>
      </c>
      <c r="Q44" s="8">
        <v>2659</v>
      </c>
      <c r="R44" s="12">
        <v>8.3000000000000004E-2</v>
      </c>
      <c r="S44" s="39">
        <v>0.216</v>
      </c>
      <c r="T44" s="8">
        <f t="shared" si="2"/>
        <v>532.90718481799991</v>
      </c>
    </row>
    <row r="45" spans="1:20" x14ac:dyDescent="0.25">
      <c r="A45" s="11" t="s">
        <v>232</v>
      </c>
      <c r="B45" s="7">
        <v>1347</v>
      </c>
      <c r="C45" s="7" t="s">
        <v>430</v>
      </c>
      <c r="D45" s="7">
        <v>1583</v>
      </c>
      <c r="E45" s="8">
        <v>1612</v>
      </c>
      <c r="F45" s="7">
        <v>70</v>
      </c>
      <c r="G45" s="7" t="s">
        <v>430</v>
      </c>
      <c r="H45" s="7">
        <v>19</v>
      </c>
      <c r="I45" s="8">
        <v>35</v>
      </c>
      <c r="J45" s="7">
        <v>70</v>
      </c>
      <c r="K45" s="7" t="s">
        <v>430</v>
      </c>
      <c r="L45" s="7">
        <v>820</v>
      </c>
      <c r="M45" s="8">
        <v>120</v>
      </c>
      <c r="N45" s="7">
        <v>6454</v>
      </c>
      <c r="O45" s="7" t="s">
        <v>430</v>
      </c>
      <c r="P45" s="7">
        <v>23683</v>
      </c>
      <c r="Q45" s="8">
        <v>4467</v>
      </c>
      <c r="R45" s="12">
        <v>8.5000000000000006E-2</v>
      </c>
      <c r="S45" s="39">
        <v>0.214</v>
      </c>
      <c r="T45" s="8">
        <f t="shared" si="2"/>
        <v>535.6558904499999</v>
      </c>
    </row>
    <row r="46" spans="1:20" x14ac:dyDescent="0.25">
      <c r="A46" s="11" t="s">
        <v>233</v>
      </c>
      <c r="B46" s="7">
        <v>1345</v>
      </c>
      <c r="C46" s="7" t="s">
        <v>430</v>
      </c>
      <c r="D46" s="7">
        <v>1583</v>
      </c>
      <c r="E46" s="8">
        <v>1612</v>
      </c>
      <c r="F46" s="7">
        <v>70</v>
      </c>
      <c r="G46" s="7" t="s">
        <v>430</v>
      </c>
      <c r="H46" s="7">
        <v>19</v>
      </c>
      <c r="I46" s="8">
        <v>28</v>
      </c>
      <c r="J46" s="7">
        <v>65</v>
      </c>
      <c r="K46" s="7" t="s">
        <v>430</v>
      </c>
      <c r="L46" s="7">
        <v>650</v>
      </c>
      <c r="M46" s="8">
        <v>110</v>
      </c>
      <c r="N46" s="7">
        <v>5993</v>
      </c>
      <c r="O46" s="7" t="s">
        <v>430</v>
      </c>
      <c r="P46" s="7">
        <v>18773</v>
      </c>
      <c r="Q46" s="8">
        <v>3275</v>
      </c>
      <c r="R46" s="12">
        <v>0.1</v>
      </c>
      <c r="S46" s="39">
        <v>0.214</v>
      </c>
      <c r="T46" s="8">
        <f t="shared" si="2"/>
        <v>540.24562000000003</v>
      </c>
    </row>
    <row r="47" spans="1:20" x14ac:dyDescent="0.25">
      <c r="A47" s="11" t="s">
        <v>234</v>
      </c>
      <c r="B47" s="7">
        <v>1340</v>
      </c>
      <c r="C47" s="7" t="s">
        <v>430</v>
      </c>
      <c r="D47" s="7">
        <v>1583</v>
      </c>
      <c r="E47" s="8">
        <v>1616</v>
      </c>
      <c r="F47" s="7">
        <v>70</v>
      </c>
      <c r="G47" s="7" t="s">
        <v>430</v>
      </c>
      <c r="H47" s="7">
        <v>19</v>
      </c>
      <c r="I47" s="8">
        <v>25</v>
      </c>
      <c r="J47" s="7">
        <v>50</v>
      </c>
      <c r="K47" s="7" t="s">
        <v>430</v>
      </c>
      <c r="L47" s="7">
        <v>540</v>
      </c>
      <c r="M47" s="8">
        <v>90</v>
      </c>
      <c r="N47" s="7">
        <v>4610</v>
      </c>
      <c r="O47" s="7" t="s">
        <v>430</v>
      </c>
      <c r="P47" s="7">
        <v>15596</v>
      </c>
      <c r="Q47" s="8">
        <v>2393</v>
      </c>
      <c r="R47" s="12">
        <v>9.2999999999999999E-2</v>
      </c>
      <c r="S47" s="39">
        <v>0.20399999999999999</v>
      </c>
      <c r="T47" s="8">
        <f t="shared" si="2"/>
        <v>548.77826193800001</v>
      </c>
    </row>
    <row r="48" spans="1:20" x14ac:dyDescent="0.25">
      <c r="A48" s="11" t="s">
        <v>235</v>
      </c>
      <c r="B48" s="7">
        <v>1340</v>
      </c>
      <c r="C48" s="7" t="s">
        <v>430</v>
      </c>
      <c r="D48" s="7">
        <v>1583</v>
      </c>
      <c r="E48" s="8">
        <v>1612</v>
      </c>
      <c r="F48" s="7">
        <v>70</v>
      </c>
      <c r="G48" s="7" t="s">
        <v>430</v>
      </c>
      <c r="H48" s="7">
        <v>18</v>
      </c>
      <c r="I48" s="8">
        <v>28</v>
      </c>
      <c r="J48" s="7">
        <v>55</v>
      </c>
      <c r="K48" s="7" t="s">
        <v>430</v>
      </c>
      <c r="L48" s="7">
        <v>770</v>
      </c>
      <c r="M48" s="8">
        <v>100</v>
      </c>
      <c r="N48" s="7">
        <v>5071</v>
      </c>
      <c r="O48" s="7" t="s">
        <v>430</v>
      </c>
      <c r="P48" s="7">
        <v>21068</v>
      </c>
      <c r="Q48" s="8">
        <v>2978</v>
      </c>
      <c r="R48" s="12">
        <v>7.0999999999999994E-2</v>
      </c>
      <c r="S48" s="39">
        <v>0.17399999999999999</v>
      </c>
      <c r="T48" s="8">
        <f t="shared" si="2"/>
        <v>574.01940384199997</v>
      </c>
    </row>
    <row r="49" spans="1:20" x14ac:dyDescent="0.25">
      <c r="A49" s="11" t="s">
        <v>236</v>
      </c>
      <c r="B49" s="7">
        <v>1340</v>
      </c>
      <c r="C49" s="7" t="s">
        <v>430</v>
      </c>
      <c r="D49" s="7">
        <v>1583</v>
      </c>
      <c r="E49" s="8">
        <v>1621</v>
      </c>
      <c r="F49" s="7">
        <v>63</v>
      </c>
      <c r="G49" s="7" t="s">
        <v>430</v>
      </c>
      <c r="H49" s="7">
        <v>18</v>
      </c>
      <c r="I49" s="8">
        <v>17</v>
      </c>
      <c r="J49" s="7">
        <v>50</v>
      </c>
      <c r="K49" s="7" t="s">
        <v>430</v>
      </c>
      <c r="L49" s="7">
        <v>950</v>
      </c>
      <c r="M49" s="8">
        <v>40</v>
      </c>
      <c r="N49" s="7">
        <v>4149</v>
      </c>
      <c r="O49" s="7" t="s">
        <v>430</v>
      </c>
      <c r="P49" s="7">
        <v>25993</v>
      </c>
      <c r="Q49" s="8">
        <v>723</v>
      </c>
      <c r="R49" s="12">
        <v>5.2999999999999999E-2</v>
      </c>
      <c r="S49" s="39">
        <v>0.13400000000000001</v>
      </c>
      <c r="T49" s="8">
        <f t="shared" si="2"/>
        <v>611.10318785799996</v>
      </c>
    </row>
    <row r="50" spans="1:20" x14ac:dyDescent="0.25">
      <c r="A50" s="11" t="s">
        <v>237</v>
      </c>
      <c r="B50" s="7">
        <v>1348</v>
      </c>
      <c r="C50" s="7" t="s">
        <v>430</v>
      </c>
      <c r="D50" s="7">
        <v>1583</v>
      </c>
      <c r="E50" s="8">
        <v>1618</v>
      </c>
      <c r="F50" s="7">
        <v>50</v>
      </c>
      <c r="G50" s="7" t="s">
        <v>430</v>
      </c>
      <c r="H50" s="7">
        <v>18</v>
      </c>
      <c r="I50" s="8">
        <v>18</v>
      </c>
      <c r="J50" s="7">
        <v>55</v>
      </c>
      <c r="K50" s="7" t="s">
        <v>430</v>
      </c>
      <c r="L50" s="7">
        <v>1100</v>
      </c>
      <c r="M50" s="8">
        <v>80</v>
      </c>
      <c r="N50" s="7">
        <v>3622</v>
      </c>
      <c r="O50" s="7" t="s">
        <v>430</v>
      </c>
      <c r="P50" s="7">
        <v>29093</v>
      </c>
      <c r="Q50" s="8">
        <v>1531</v>
      </c>
      <c r="R50" s="12">
        <v>0.05</v>
      </c>
      <c r="S50" s="39">
        <v>0.106</v>
      </c>
      <c r="T50" s="8">
        <f t="shared" si="2"/>
        <v>640.04140499999994</v>
      </c>
    </row>
    <row r="51" spans="1:20" x14ac:dyDescent="0.25">
      <c r="A51" s="11" t="s">
        <v>238</v>
      </c>
      <c r="B51" s="7">
        <v>1345</v>
      </c>
      <c r="C51" s="7" t="s">
        <v>430</v>
      </c>
      <c r="D51" s="7">
        <v>1583</v>
      </c>
      <c r="E51" s="8">
        <v>1615</v>
      </c>
      <c r="F51" s="7">
        <v>60</v>
      </c>
      <c r="G51" s="7" t="s">
        <v>430</v>
      </c>
      <c r="H51" s="7">
        <v>19</v>
      </c>
      <c r="I51" s="8">
        <v>19</v>
      </c>
      <c r="J51" s="7">
        <v>30</v>
      </c>
      <c r="K51" s="7" t="s">
        <v>430</v>
      </c>
      <c r="L51" s="7">
        <v>860</v>
      </c>
      <c r="M51" s="8">
        <v>40</v>
      </c>
      <c r="N51" s="7">
        <v>2371</v>
      </c>
      <c r="O51" s="7" t="s">
        <v>430</v>
      </c>
      <c r="P51" s="7">
        <v>24009</v>
      </c>
      <c r="Q51" s="8">
        <v>808</v>
      </c>
      <c r="R51" s="12">
        <v>3.5000000000000003E-2</v>
      </c>
      <c r="S51" s="39">
        <v>8.6999999999999994E-2</v>
      </c>
      <c r="T51" s="8">
        <f t="shared" si="2"/>
        <v>655.60371844999997</v>
      </c>
    </row>
    <row r="52" spans="1:20" x14ac:dyDescent="0.25">
      <c r="A52" s="11" t="s">
        <v>239</v>
      </c>
      <c r="B52" s="7">
        <v>1340</v>
      </c>
      <c r="C52" s="7" t="s">
        <v>430</v>
      </c>
      <c r="D52" s="7">
        <v>1583</v>
      </c>
      <c r="E52" s="8">
        <v>1617</v>
      </c>
      <c r="F52" s="7">
        <v>50</v>
      </c>
      <c r="G52" s="7" t="s">
        <v>430</v>
      </c>
      <c r="H52" s="7">
        <v>18</v>
      </c>
      <c r="I52" s="8">
        <v>18</v>
      </c>
      <c r="J52" s="7">
        <v>30</v>
      </c>
      <c r="K52" s="7" t="s">
        <v>430</v>
      </c>
      <c r="L52" s="7">
        <v>700</v>
      </c>
      <c r="M52" s="8">
        <v>60</v>
      </c>
      <c r="N52" s="7">
        <v>1976</v>
      </c>
      <c r="O52" s="7" t="s">
        <v>430</v>
      </c>
      <c r="P52" s="7">
        <v>19153</v>
      </c>
      <c r="Q52" s="8">
        <v>1149</v>
      </c>
      <c r="R52" s="12">
        <v>4.2999999999999997E-2</v>
      </c>
      <c r="S52" s="39">
        <v>8.8999999999999996E-2</v>
      </c>
      <c r="T52" s="8">
        <f t="shared" si="2"/>
        <v>655.98660033800002</v>
      </c>
    </row>
    <row r="53" spans="1:20" x14ac:dyDescent="0.25">
      <c r="A53" s="11" t="s">
        <v>240</v>
      </c>
      <c r="B53" s="7">
        <v>1352</v>
      </c>
      <c r="C53" s="7" t="s">
        <v>430</v>
      </c>
      <c r="D53" s="7">
        <v>1583</v>
      </c>
      <c r="E53" s="8">
        <v>1615</v>
      </c>
      <c r="F53" s="7">
        <v>50</v>
      </c>
      <c r="G53" s="7" t="s">
        <v>430</v>
      </c>
      <c r="H53" s="7">
        <v>18</v>
      </c>
      <c r="I53" s="8">
        <v>19</v>
      </c>
      <c r="J53" s="7">
        <v>40</v>
      </c>
      <c r="K53" s="7" t="s">
        <v>430</v>
      </c>
      <c r="L53" s="7">
        <v>1050</v>
      </c>
      <c r="M53" s="8">
        <v>60</v>
      </c>
      <c r="N53" s="7">
        <v>2634</v>
      </c>
      <c r="O53" s="7" t="s">
        <v>430</v>
      </c>
      <c r="P53" s="7">
        <v>27770</v>
      </c>
      <c r="Q53" s="8">
        <v>1212</v>
      </c>
      <c r="R53" s="12">
        <v>3.7999999999999999E-2</v>
      </c>
      <c r="S53" s="39">
        <v>8.3000000000000004E-2</v>
      </c>
      <c r="T53" s="8">
        <f t="shared" si="2"/>
        <v>660.81675872799997</v>
      </c>
    </row>
    <row r="54" spans="1:20" x14ac:dyDescent="0.25">
      <c r="A54" s="11" t="s">
        <v>241</v>
      </c>
      <c r="B54" s="7">
        <v>1350</v>
      </c>
      <c r="C54" s="7" t="s">
        <v>430</v>
      </c>
      <c r="D54" s="7">
        <v>1582</v>
      </c>
      <c r="E54" s="8">
        <v>1619</v>
      </c>
      <c r="F54" s="7">
        <v>50</v>
      </c>
      <c r="G54" s="7" t="s">
        <v>430</v>
      </c>
      <c r="H54" s="7">
        <v>18</v>
      </c>
      <c r="I54" s="8">
        <v>17</v>
      </c>
      <c r="J54" s="7">
        <v>45</v>
      </c>
      <c r="K54" s="7" t="s">
        <v>430</v>
      </c>
      <c r="L54" s="7">
        <v>1130</v>
      </c>
      <c r="M54" s="8">
        <v>45</v>
      </c>
      <c r="N54" s="7">
        <v>2393</v>
      </c>
      <c r="O54" s="7" t="s">
        <v>430</v>
      </c>
      <c r="P54" s="7">
        <v>30918</v>
      </c>
      <c r="Q54" s="8">
        <v>814</v>
      </c>
      <c r="R54" s="12">
        <v>0.04</v>
      </c>
      <c r="S54" s="39">
        <v>7.0000000000000007E-2</v>
      </c>
      <c r="T54" s="8">
        <f t="shared" si="2"/>
        <v>675.31697919999988</v>
      </c>
    </row>
    <row r="55" spans="1:20" x14ac:dyDescent="0.25">
      <c r="A55" s="11" t="s">
        <v>242</v>
      </c>
      <c r="B55" s="7">
        <v>1348</v>
      </c>
      <c r="C55" s="7" t="s">
        <v>430</v>
      </c>
      <c r="D55" s="7">
        <v>1582</v>
      </c>
      <c r="E55" s="8">
        <v>1615</v>
      </c>
      <c r="F55" s="7">
        <v>50</v>
      </c>
      <c r="G55" s="7" t="s">
        <v>430</v>
      </c>
      <c r="H55" s="7">
        <v>18</v>
      </c>
      <c r="I55" s="8">
        <v>19</v>
      </c>
      <c r="J55" s="7">
        <v>40</v>
      </c>
      <c r="K55" s="7" t="s">
        <v>430</v>
      </c>
      <c r="L55" s="7">
        <v>1190</v>
      </c>
      <c r="M55" s="8">
        <v>50</v>
      </c>
      <c r="N55" s="7">
        <v>2127</v>
      </c>
      <c r="O55" s="7" t="s">
        <v>430</v>
      </c>
      <c r="P55" s="7">
        <v>31473</v>
      </c>
      <c r="Q55" s="8">
        <v>1010</v>
      </c>
      <c r="R55" s="12">
        <v>3.4000000000000002E-2</v>
      </c>
      <c r="S55" s="39">
        <v>6.0999999999999999E-2</v>
      </c>
      <c r="T55" s="8">
        <f t="shared" si="2"/>
        <v>683.03038247200004</v>
      </c>
    </row>
    <row r="56" spans="1:20" x14ac:dyDescent="0.25">
      <c r="A56" s="36"/>
      <c r="E56" s="1"/>
      <c r="I56" s="1"/>
      <c r="M56" s="1"/>
      <c r="Q56" s="31" t="s">
        <v>6</v>
      </c>
      <c r="R56" s="25">
        <f>AVERAGE(R43:R55)</f>
        <v>6.8769230769230791E-2</v>
      </c>
      <c r="S56" s="25">
        <f>AVERAGE(S43:S55)</f>
        <v>0.14899999999999999</v>
      </c>
      <c r="T56" s="26">
        <f>AVERAGE(T43:T55)</f>
        <v>599.89533778276927</v>
      </c>
    </row>
    <row r="57" spans="1:20" x14ac:dyDescent="0.25">
      <c r="A57" s="36"/>
      <c r="E57" s="1"/>
      <c r="I57" s="1"/>
      <c r="M57" s="1"/>
      <c r="Q57" s="31" t="s">
        <v>9</v>
      </c>
      <c r="R57" s="25">
        <f>_xlfn.STDEV.P(R43:R55)</f>
        <v>3.6656731664611905E-2</v>
      </c>
      <c r="S57" s="25">
        <f>_xlfn.STDEV.P(S43:S55)</f>
        <v>6.9583375556566365E-2</v>
      </c>
      <c r="T57" s="26">
        <f>_xlfn.STDEV.P(T43:T55)</f>
        <v>63.804477634300284</v>
      </c>
    </row>
    <row r="58" spans="1:20" x14ac:dyDescent="0.25">
      <c r="A58" s="36"/>
      <c r="E58" s="1"/>
      <c r="I58" s="1"/>
      <c r="M58" s="1"/>
      <c r="Q58" s="31" t="s">
        <v>7</v>
      </c>
      <c r="R58" s="25">
        <f>R57/(SQRT(T60))</f>
        <v>1.0166748123667897E-2</v>
      </c>
      <c r="S58" s="25">
        <f>S57/(SQRT(T60))</f>
        <v>1.929895603762059E-2</v>
      </c>
      <c r="T58" s="26">
        <f>T57/(SQRT(T60))</f>
        <v>17.696178131897305</v>
      </c>
    </row>
    <row r="59" spans="1:20" x14ac:dyDescent="0.25">
      <c r="A59" s="36"/>
      <c r="E59" s="1"/>
      <c r="I59" s="1"/>
      <c r="M59" s="1"/>
      <c r="Q59" s="33"/>
      <c r="R59" s="34"/>
      <c r="S59" s="29" t="s">
        <v>8</v>
      </c>
      <c r="T59" s="26">
        <f>2*(SQRT(T57^2+50^2))/SQRT(T60)</f>
        <v>44.964982498986153</v>
      </c>
    </row>
    <row r="60" spans="1:20" x14ac:dyDescent="0.25">
      <c r="A60" s="36"/>
      <c r="E60" s="1"/>
      <c r="I60" s="1"/>
      <c r="M60" s="1"/>
      <c r="Q60" s="33"/>
      <c r="R60" s="34"/>
      <c r="S60" s="29" t="s">
        <v>10</v>
      </c>
      <c r="T60" s="26">
        <v>13</v>
      </c>
    </row>
    <row r="61" spans="1:20" x14ac:dyDescent="0.25">
      <c r="A61"/>
      <c r="E61" s="1"/>
      <c r="I61" s="1"/>
      <c r="M61" s="1"/>
      <c r="Q61" s="33"/>
      <c r="R61" s="34"/>
      <c r="S61" s="29"/>
      <c r="T61" s="30"/>
    </row>
    <row r="62" spans="1:20" x14ac:dyDescent="0.25">
      <c r="A62" s="11" t="s">
        <v>277</v>
      </c>
      <c r="B62" s="7">
        <v>1359</v>
      </c>
      <c r="C62" s="7" t="s">
        <v>430</v>
      </c>
      <c r="D62" s="7">
        <v>1595</v>
      </c>
      <c r="E62" s="7">
        <v>1623</v>
      </c>
      <c r="F62" s="9">
        <v>38</v>
      </c>
      <c r="G62" s="7" t="s">
        <v>430</v>
      </c>
      <c r="H62" s="7">
        <v>23</v>
      </c>
      <c r="I62" s="8">
        <v>10</v>
      </c>
      <c r="J62" s="7">
        <v>550</v>
      </c>
      <c r="K62" s="7" t="s">
        <v>430</v>
      </c>
      <c r="L62" s="7">
        <v>2180</v>
      </c>
      <c r="M62" s="7">
        <v>50</v>
      </c>
      <c r="N62" s="9">
        <v>29649</v>
      </c>
      <c r="O62" s="7" t="s">
        <v>430</v>
      </c>
      <c r="P62" s="7">
        <v>73672</v>
      </c>
      <c r="Q62" s="8">
        <v>532</v>
      </c>
      <c r="R62" s="12">
        <v>0.252</v>
      </c>
      <c r="S62" s="12">
        <v>0.28699999999999998</v>
      </c>
      <c r="T62" s="10">
        <f t="shared" ref="T62:T71" si="3">737.3+320.9*(R62)-1067*(S62)-80.638*(R62^2)</f>
        <v>506.81696444799996</v>
      </c>
    </row>
    <row r="63" spans="1:20" x14ac:dyDescent="0.25">
      <c r="A63" s="11" t="s">
        <v>278</v>
      </c>
      <c r="B63" s="7">
        <v>1359</v>
      </c>
      <c r="C63" s="7" t="s">
        <v>430</v>
      </c>
      <c r="D63" s="7">
        <v>1597</v>
      </c>
      <c r="E63" s="7">
        <v>1620</v>
      </c>
      <c r="F63" s="9">
        <v>38</v>
      </c>
      <c r="G63" s="7" t="s">
        <v>430</v>
      </c>
      <c r="H63" s="7">
        <v>18</v>
      </c>
      <c r="I63" s="8">
        <v>0</v>
      </c>
      <c r="J63" s="7">
        <v>620</v>
      </c>
      <c r="K63" s="7" t="s">
        <v>430</v>
      </c>
      <c r="L63" s="7">
        <v>2900</v>
      </c>
      <c r="M63" s="7" t="s">
        <v>430</v>
      </c>
      <c r="N63" s="9">
        <v>31032</v>
      </c>
      <c r="O63" s="7" t="s">
        <v>430</v>
      </c>
      <c r="P63" s="7">
        <v>81996</v>
      </c>
      <c r="Q63" s="8" t="s">
        <v>430</v>
      </c>
      <c r="R63" s="12">
        <v>0.214</v>
      </c>
      <c r="S63" s="12">
        <v>0.27500000000000002</v>
      </c>
      <c r="T63" s="10">
        <f t="shared" si="3"/>
        <v>508.8547021519999</v>
      </c>
    </row>
    <row r="64" spans="1:20" x14ac:dyDescent="0.25">
      <c r="A64" s="11" t="s">
        <v>279</v>
      </c>
      <c r="B64" s="7">
        <v>1359</v>
      </c>
      <c r="C64" s="7" t="s">
        <v>430</v>
      </c>
      <c r="D64" s="7">
        <v>1594</v>
      </c>
      <c r="E64" s="7">
        <v>1623</v>
      </c>
      <c r="F64" s="9">
        <v>38</v>
      </c>
      <c r="G64" s="7" t="s">
        <v>430</v>
      </c>
      <c r="H64" s="7">
        <v>22</v>
      </c>
      <c r="I64" s="8">
        <v>8</v>
      </c>
      <c r="J64" s="7">
        <v>450</v>
      </c>
      <c r="K64" s="7" t="s">
        <v>430</v>
      </c>
      <c r="L64" s="7">
        <v>2180</v>
      </c>
      <c r="M64" s="7">
        <v>80</v>
      </c>
      <c r="N64" s="9">
        <v>22523</v>
      </c>
      <c r="O64" s="7" t="s">
        <v>430</v>
      </c>
      <c r="P64" s="7">
        <v>63170</v>
      </c>
      <c r="Q64" s="8">
        <v>681</v>
      </c>
      <c r="R64" s="12">
        <v>0.20599999999999999</v>
      </c>
      <c r="S64" s="12">
        <v>0.26100000000000001</v>
      </c>
      <c r="T64" s="10">
        <f t="shared" si="3"/>
        <v>521.49644583200006</v>
      </c>
    </row>
    <row r="65" spans="1:20" x14ac:dyDescent="0.25">
      <c r="A65" s="11" t="s">
        <v>280</v>
      </c>
      <c r="B65" s="7">
        <v>1359</v>
      </c>
      <c r="C65" s="7" t="s">
        <v>430</v>
      </c>
      <c r="D65" s="7">
        <v>1585</v>
      </c>
      <c r="E65" s="7">
        <v>1622</v>
      </c>
      <c r="F65" s="9">
        <v>38</v>
      </c>
      <c r="G65" s="7" t="s">
        <v>430</v>
      </c>
      <c r="H65" s="7">
        <v>27</v>
      </c>
      <c r="I65" s="8">
        <v>15</v>
      </c>
      <c r="J65" s="7">
        <v>520</v>
      </c>
      <c r="K65" s="7" t="s">
        <v>430</v>
      </c>
      <c r="L65" s="7">
        <v>2070</v>
      </c>
      <c r="M65" s="7">
        <v>150</v>
      </c>
      <c r="N65" s="9">
        <v>26027</v>
      </c>
      <c r="O65" s="7" t="s">
        <v>430</v>
      </c>
      <c r="P65" s="7">
        <v>70779</v>
      </c>
      <c r="Q65" s="8">
        <v>2393</v>
      </c>
      <c r="R65" s="12">
        <v>0.251</v>
      </c>
      <c r="S65" s="12">
        <v>0.26200000000000001</v>
      </c>
      <c r="T65" s="10">
        <f t="shared" si="3"/>
        <v>533.21162536199995</v>
      </c>
    </row>
    <row r="66" spans="1:20" x14ac:dyDescent="0.25">
      <c r="A66" s="11" t="s">
        <v>281</v>
      </c>
      <c r="B66" s="7">
        <v>1357</v>
      </c>
      <c r="C66" s="7" t="s">
        <v>430</v>
      </c>
      <c r="D66" s="7">
        <v>1591</v>
      </c>
      <c r="E66" s="7">
        <v>1624</v>
      </c>
      <c r="F66" s="9">
        <v>38</v>
      </c>
      <c r="G66" s="7" t="s">
        <v>430</v>
      </c>
      <c r="H66" s="7">
        <v>25</v>
      </c>
      <c r="I66" s="8">
        <v>11</v>
      </c>
      <c r="J66" s="7">
        <v>540</v>
      </c>
      <c r="K66" s="7" t="s">
        <v>430</v>
      </c>
      <c r="L66" s="7">
        <v>1940</v>
      </c>
      <c r="M66" s="7">
        <v>150</v>
      </c>
      <c r="N66" s="9">
        <v>23905</v>
      </c>
      <c r="O66" s="7" t="s">
        <v>430</v>
      </c>
      <c r="P66" s="7">
        <v>63881</v>
      </c>
      <c r="Q66" s="8">
        <v>1755</v>
      </c>
      <c r="R66" s="12">
        <v>0.27800000000000002</v>
      </c>
      <c r="S66" s="12">
        <v>0.26700000000000002</v>
      </c>
      <c r="T66" s="10">
        <f t="shared" si="3"/>
        <v>535.3891728079999</v>
      </c>
    </row>
    <row r="67" spans="1:20" x14ac:dyDescent="0.25">
      <c r="A67" s="11" t="s">
        <v>282</v>
      </c>
      <c r="B67" s="7">
        <v>1358</v>
      </c>
      <c r="C67" s="7" t="s">
        <v>430</v>
      </c>
      <c r="D67" s="7">
        <v>1591</v>
      </c>
      <c r="E67" s="7">
        <v>1622</v>
      </c>
      <c r="F67" s="9">
        <v>38</v>
      </c>
      <c r="G67" s="7" t="s">
        <v>430</v>
      </c>
      <c r="H67" s="7">
        <v>27</v>
      </c>
      <c r="I67" s="8" t="s">
        <v>430</v>
      </c>
      <c r="J67" s="7">
        <v>390</v>
      </c>
      <c r="K67" s="7" t="s">
        <v>430</v>
      </c>
      <c r="L67" s="7">
        <v>1670</v>
      </c>
      <c r="M67" s="7" t="s">
        <v>430</v>
      </c>
      <c r="N67" s="9">
        <v>21024</v>
      </c>
      <c r="O67" s="7" t="s">
        <v>430</v>
      </c>
      <c r="P67" s="7">
        <v>61677</v>
      </c>
      <c r="Q67" s="8" t="s">
        <v>430</v>
      </c>
      <c r="R67" s="12">
        <v>0.23400000000000001</v>
      </c>
      <c r="S67" s="12">
        <v>0.254</v>
      </c>
      <c r="T67" s="10">
        <f t="shared" si="3"/>
        <v>536.95718567199992</v>
      </c>
    </row>
    <row r="68" spans="1:20" x14ac:dyDescent="0.25">
      <c r="A68" s="11" t="s">
        <v>283</v>
      </c>
      <c r="B68" s="7">
        <v>1357</v>
      </c>
      <c r="C68" s="7" t="s">
        <v>430</v>
      </c>
      <c r="D68" s="7">
        <v>1587</v>
      </c>
      <c r="E68" s="7">
        <v>1622</v>
      </c>
      <c r="F68" s="9">
        <v>38</v>
      </c>
      <c r="G68" s="7" t="s">
        <v>430</v>
      </c>
      <c r="H68" s="7">
        <v>27</v>
      </c>
      <c r="I68" s="8" t="s">
        <v>430</v>
      </c>
      <c r="J68" s="7">
        <v>230</v>
      </c>
      <c r="K68" s="7" t="s">
        <v>430</v>
      </c>
      <c r="L68" s="7">
        <v>1130</v>
      </c>
      <c r="M68" s="7" t="s">
        <v>430</v>
      </c>
      <c r="N68" s="9">
        <v>12399</v>
      </c>
      <c r="O68" s="7" t="s">
        <v>430</v>
      </c>
      <c r="P68" s="7">
        <v>38638</v>
      </c>
      <c r="Q68" s="8" t="s">
        <v>430</v>
      </c>
      <c r="R68" s="12">
        <v>0.20399999999999999</v>
      </c>
      <c r="S68" s="12">
        <v>0.24299999999999999</v>
      </c>
      <c r="T68" s="10">
        <f t="shared" si="3"/>
        <v>540.12676899200005</v>
      </c>
    </row>
    <row r="69" spans="1:20" x14ac:dyDescent="0.25">
      <c r="A69" s="11" t="s">
        <v>284</v>
      </c>
      <c r="B69" s="7">
        <v>1359</v>
      </c>
      <c r="C69" s="7" t="s">
        <v>430</v>
      </c>
      <c r="D69" s="7">
        <v>1585</v>
      </c>
      <c r="E69" s="8">
        <v>1622</v>
      </c>
      <c r="F69" s="7">
        <v>38</v>
      </c>
      <c r="G69" s="7" t="s">
        <v>430</v>
      </c>
      <c r="H69" s="7">
        <v>24</v>
      </c>
      <c r="I69" s="8">
        <v>10</v>
      </c>
      <c r="J69" s="7">
        <v>280</v>
      </c>
      <c r="K69" s="7" t="s">
        <v>430</v>
      </c>
      <c r="L69" s="7">
        <v>1320</v>
      </c>
      <c r="M69" s="8">
        <v>80</v>
      </c>
      <c r="N69" s="7">
        <v>14014</v>
      </c>
      <c r="O69" s="7" t="s">
        <v>430</v>
      </c>
      <c r="P69" s="7">
        <v>44941</v>
      </c>
      <c r="Q69" s="8">
        <v>851</v>
      </c>
      <c r="R69" s="12">
        <v>0.21199999999999999</v>
      </c>
      <c r="S69" s="12">
        <v>0.23400000000000001</v>
      </c>
      <c r="T69" s="10">
        <f t="shared" si="3"/>
        <v>552.028605728</v>
      </c>
    </row>
    <row r="70" spans="1:20" x14ac:dyDescent="0.25">
      <c r="A70" s="11" t="s">
        <v>285</v>
      </c>
      <c r="B70" s="7">
        <v>1358</v>
      </c>
      <c r="C70" s="7" t="s">
        <v>430</v>
      </c>
      <c r="D70" s="7">
        <v>1586</v>
      </c>
      <c r="E70" s="8">
        <v>1623</v>
      </c>
      <c r="F70" s="7">
        <v>38</v>
      </c>
      <c r="G70" s="7" t="s">
        <v>430</v>
      </c>
      <c r="H70" s="7">
        <v>27</v>
      </c>
      <c r="I70" s="8">
        <v>10</v>
      </c>
      <c r="J70" s="7">
        <v>230</v>
      </c>
      <c r="K70" s="7" t="s">
        <v>430</v>
      </c>
      <c r="L70" s="7">
        <v>1280</v>
      </c>
      <c r="M70" s="8">
        <v>50</v>
      </c>
      <c r="N70" s="7">
        <v>12399</v>
      </c>
      <c r="O70" s="7" t="s">
        <v>430</v>
      </c>
      <c r="P70" s="7">
        <v>43767</v>
      </c>
      <c r="Q70" s="8">
        <v>532</v>
      </c>
      <c r="R70" s="12">
        <v>0.18</v>
      </c>
      <c r="S70" s="12">
        <v>0.219</v>
      </c>
      <c r="T70" s="10">
        <f t="shared" si="3"/>
        <v>558.77632879999987</v>
      </c>
    </row>
    <row r="71" spans="1:20" x14ac:dyDescent="0.25">
      <c r="A71" s="11" t="s">
        <v>286</v>
      </c>
      <c r="B71" s="7">
        <v>1359</v>
      </c>
      <c r="C71" s="7" t="s">
        <v>430</v>
      </c>
      <c r="D71" s="7">
        <v>1587</v>
      </c>
      <c r="E71" s="8">
        <v>1625</v>
      </c>
      <c r="F71" s="7">
        <v>40</v>
      </c>
      <c r="G71" s="7" t="s">
        <v>430</v>
      </c>
      <c r="H71" s="7">
        <v>29</v>
      </c>
      <c r="I71" s="8">
        <v>9</v>
      </c>
      <c r="J71" s="7">
        <v>310</v>
      </c>
      <c r="K71" s="7" t="s">
        <v>430</v>
      </c>
      <c r="L71" s="7">
        <v>1650</v>
      </c>
      <c r="M71" s="8">
        <v>90</v>
      </c>
      <c r="N71" s="7">
        <v>16962</v>
      </c>
      <c r="O71" s="7" t="s">
        <v>430</v>
      </c>
      <c r="P71" s="7">
        <v>60597</v>
      </c>
      <c r="Q71" s="8">
        <v>861</v>
      </c>
      <c r="R71" s="12">
        <v>0.188</v>
      </c>
      <c r="S71" s="12">
        <v>0.216</v>
      </c>
      <c r="T71" s="10">
        <f t="shared" si="3"/>
        <v>564.30713052800002</v>
      </c>
    </row>
    <row r="72" spans="1:20" x14ac:dyDescent="0.25">
      <c r="A72" s="14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24" t="s">
        <v>6</v>
      </c>
      <c r="R72" s="25">
        <f>AVERAGE(R62:R71)</f>
        <v>0.22190000000000004</v>
      </c>
      <c r="S72" s="25">
        <f>AVERAGE(S62:S71)</f>
        <v>0.25179999999999997</v>
      </c>
      <c r="T72" s="26">
        <f>AVERAGE(T62:T71)</f>
        <v>535.79649303219992</v>
      </c>
    </row>
    <row r="73" spans="1:20" x14ac:dyDescent="0.25">
      <c r="A73" s="14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24" t="s">
        <v>9</v>
      </c>
      <c r="R73" s="25">
        <f>_xlfn.STDEV.P(R62:R71)</f>
        <v>2.9470154393894693E-2</v>
      </c>
      <c r="S73" s="25">
        <f>_xlfn.STDEV.P(S62:S71)</f>
        <v>2.225668438918969E-2</v>
      </c>
      <c r="T73" s="26">
        <f>_xlfn.STDEV.P(T62:T71)</f>
        <v>18.443213536565597</v>
      </c>
    </row>
    <row r="74" spans="1:20" x14ac:dyDescent="0.25">
      <c r="A74" s="14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24" t="s">
        <v>7</v>
      </c>
      <c r="R74" s="25">
        <f>R73/(SQRT(T76))</f>
        <v>9.3192810881526193E-3</v>
      </c>
      <c r="S74" s="25">
        <f>S73/(SQRT(T76))</f>
        <v>7.0381815833352864E-3</v>
      </c>
      <c r="T74" s="26">
        <f>T73/(SQRT(T76))</f>
        <v>5.8322562148396431</v>
      </c>
    </row>
    <row r="75" spans="1:20" x14ac:dyDescent="0.25">
      <c r="A75" s="14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30"/>
      <c r="R75" s="28"/>
      <c r="S75" s="29" t="s">
        <v>8</v>
      </c>
      <c r="T75" s="26">
        <f>2*(SQRT(T73^2+50^2))/SQRT(T76)</f>
        <v>33.705501779711611</v>
      </c>
    </row>
    <row r="76" spans="1:20" x14ac:dyDescent="0.25">
      <c r="A76" s="14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30"/>
      <c r="R76" s="28"/>
      <c r="S76" s="29" t="s">
        <v>10</v>
      </c>
      <c r="T76" s="26">
        <v>10</v>
      </c>
    </row>
    <row r="77" spans="1:20" x14ac:dyDescent="0.25">
      <c r="A77"/>
      <c r="E77" s="1"/>
      <c r="I77" s="1"/>
      <c r="M77" s="1"/>
      <c r="Q77" s="1"/>
      <c r="S77" s="4"/>
      <c r="T77" s="1"/>
    </row>
    <row r="78" spans="1:20" x14ac:dyDescent="0.25">
      <c r="A78" s="11" t="s">
        <v>259</v>
      </c>
      <c r="B78" s="7">
        <v>1355</v>
      </c>
      <c r="C78" s="7" t="s">
        <v>430</v>
      </c>
      <c r="D78" s="7">
        <v>1582</v>
      </c>
      <c r="E78" s="7">
        <v>1615</v>
      </c>
      <c r="F78" s="9">
        <v>40</v>
      </c>
      <c r="G78" s="7" t="s">
        <v>430</v>
      </c>
      <c r="H78" s="7">
        <v>19</v>
      </c>
      <c r="I78" s="8">
        <v>25</v>
      </c>
      <c r="J78" s="38">
        <v>80</v>
      </c>
      <c r="K78" s="38" t="s">
        <v>430</v>
      </c>
      <c r="L78" s="38">
        <v>380</v>
      </c>
      <c r="M78" s="38">
        <v>30</v>
      </c>
      <c r="N78" s="9">
        <v>4215</v>
      </c>
      <c r="O78" s="7" t="s">
        <v>430</v>
      </c>
      <c r="P78" s="7">
        <v>9510</v>
      </c>
      <c r="Q78" s="8">
        <v>798</v>
      </c>
      <c r="R78" s="12">
        <v>0.21099999999999999</v>
      </c>
      <c r="S78" s="12">
        <v>0.28999999999999998</v>
      </c>
      <c r="T78" s="10">
        <f t="shared" ref="T78:T95" si="4">737.3+320.9*(R78)-1067*(S78)-80.638*(R78^2)</f>
        <v>491.98981560199991</v>
      </c>
    </row>
    <row r="79" spans="1:20" x14ac:dyDescent="0.25">
      <c r="A79" s="11" t="s">
        <v>260</v>
      </c>
      <c r="B79" s="7">
        <v>1354</v>
      </c>
      <c r="C79" s="7" t="s">
        <v>430</v>
      </c>
      <c r="D79" s="7">
        <v>1581</v>
      </c>
      <c r="E79" s="7">
        <v>1620</v>
      </c>
      <c r="F79" s="9">
        <v>50</v>
      </c>
      <c r="G79" s="7" t="s">
        <v>430</v>
      </c>
      <c r="H79" s="7">
        <v>20</v>
      </c>
      <c r="I79" s="8">
        <v>20</v>
      </c>
      <c r="J79" s="7">
        <v>135</v>
      </c>
      <c r="K79" s="38" t="s">
        <v>430</v>
      </c>
      <c r="L79" s="7">
        <v>980</v>
      </c>
      <c r="M79" s="7">
        <v>40</v>
      </c>
      <c r="N79" s="9">
        <v>9918</v>
      </c>
      <c r="O79" s="7" t="s">
        <v>430</v>
      </c>
      <c r="P79" s="7">
        <v>27805</v>
      </c>
      <c r="Q79" s="8">
        <v>851</v>
      </c>
      <c r="R79" s="12">
        <v>0.13800000000000001</v>
      </c>
      <c r="S79" s="12">
        <v>0.25700000000000001</v>
      </c>
      <c r="T79" s="10">
        <f t="shared" si="4"/>
        <v>505.829529928</v>
      </c>
    </row>
    <row r="80" spans="1:20" x14ac:dyDescent="0.25">
      <c r="A80" s="11" t="s">
        <v>261</v>
      </c>
      <c r="B80" s="7">
        <v>1356</v>
      </c>
      <c r="C80" s="7" t="s">
        <v>430</v>
      </c>
      <c r="D80" s="7">
        <v>1581</v>
      </c>
      <c r="E80" s="7">
        <v>1623</v>
      </c>
      <c r="F80" s="9">
        <v>32</v>
      </c>
      <c r="G80" s="7" t="s">
        <v>430</v>
      </c>
      <c r="H80" s="7">
        <v>19</v>
      </c>
      <c r="I80" s="8">
        <v>10</v>
      </c>
      <c r="J80" s="7">
        <v>150</v>
      </c>
      <c r="K80" s="38" t="s">
        <v>430</v>
      </c>
      <c r="L80" s="7">
        <v>650</v>
      </c>
      <c r="M80" s="7">
        <v>190</v>
      </c>
      <c r="N80" s="9">
        <v>6566</v>
      </c>
      <c r="O80" s="7" t="s">
        <v>430</v>
      </c>
      <c r="P80" s="7">
        <v>17520</v>
      </c>
      <c r="Q80" s="8">
        <v>2792</v>
      </c>
      <c r="R80" s="12">
        <v>0.23100000000000001</v>
      </c>
      <c r="S80" s="12">
        <v>0.27300000000000002</v>
      </c>
      <c r="T80" s="10">
        <f t="shared" si="4"/>
        <v>515.83397568199996</v>
      </c>
    </row>
    <row r="81" spans="1:20" x14ac:dyDescent="0.25">
      <c r="A81" s="11" t="s">
        <v>262</v>
      </c>
      <c r="B81" s="7">
        <v>1354</v>
      </c>
      <c r="C81" s="7" t="s">
        <v>430</v>
      </c>
      <c r="D81" s="7">
        <v>1581</v>
      </c>
      <c r="E81" s="7">
        <v>1620</v>
      </c>
      <c r="F81" s="9">
        <v>44</v>
      </c>
      <c r="G81" s="7" t="s">
        <v>430</v>
      </c>
      <c r="H81" s="7">
        <v>17.5</v>
      </c>
      <c r="I81" s="8">
        <v>14</v>
      </c>
      <c r="J81" s="7">
        <v>220</v>
      </c>
      <c r="K81" s="38" t="s">
        <v>430</v>
      </c>
      <c r="L81" s="7">
        <v>1500</v>
      </c>
      <c r="M81" s="7">
        <v>110</v>
      </c>
      <c r="N81" s="9">
        <v>12259</v>
      </c>
      <c r="O81" s="7" t="s">
        <v>430</v>
      </c>
      <c r="P81" s="7">
        <v>41233</v>
      </c>
      <c r="Q81" s="8">
        <v>1638</v>
      </c>
      <c r="R81" s="12">
        <v>0.14699999999999999</v>
      </c>
      <c r="S81" s="12">
        <v>0.222</v>
      </c>
      <c r="T81" s="10">
        <f t="shared" si="4"/>
        <v>545.85579345799988</v>
      </c>
    </row>
    <row r="82" spans="1:20" x14ac:dyDescent="0.25">
      <c r="A82" s="11" t="s">
        <v>263</v>
      </c>
      <c r="B82" s="7">
        <v>1354</v>
      </c>
      <c r="C82" s="7" t="s">
        <v>430</v>
      </c>
      <c r="D82" s="7">
        <v>1580</v>
      </c>
      <c r="E82" s="7">
        <v>1619</v>
      </c>
      <c r="F82" s="9">
        <v>38</v>
      </c>
      <c r="G82" s="7" t="s">
        <v>430</v>
      </c>
      <c r="H82" s="7">
        <v>22.5</v>
      </c>
      <c r="I82" s="8">
        <v>10</v>
      </c>
      <c r="J82" s="7">
        <v>120</v>
      </c>
      <c r="K82" s="38" t="s">
        <v>430</v>
      </c>
      <c r="L82" s="7">
        <v>800</v>
      </c>
      <c r="M82" s="7">
        <v>40</v>
      </c>
      <c r="N82" s="9">
        <v>6700</v>
      </c>
      <c r="O82" s="7" t="s">
        <v>430</v>
      </c>
      <c r="P82" s="7">
        <v>25535</v>
      </c>
      <c r="Q82" s="8">
        <v>425</v>
      </c>
      <c r="R82" s="12">
        <v>0.15</v>
      </c>
      <c r="S82" s="12">
        <v>0.20499999999999999</v>
      </c>
      <c r="T82" s="10">
        <f t="shared" si="4"/>
        <v>564.88564499999995</v>
      </c>
    </row>
    <row r="83" spans="1:20" x14ac:dyDescent="0.25">
      <c r="A83" s="11" t="s">
        <v>264</v>
      </c>
      <c r="B83" s="7">
        <v>1353</v>
      </c>
      <c r="C83" s="7" t="s">
        <v>430</v>
      </c>
      <c r="D83" s="7">
        <v>1580</v>
      </c>
      <c r="E83" s="7">
        <v>1620</v>
      </c>
      <c r="F83" s="9">
        <v>44</v>
      </c>
      <c r="G83" s="7" t="s">
        <v>430</v>
      </c>
      <c r="H83" s="7">
        <v>22</v>
      </c>
      <c r="I83" s="8">
        <v>15</v>
      </c>
      <c r="J83" s="7">
        <v>75</v>
      </c>
      <c r="K83" s="38" t="s">
        <v>430</v>
      </c>
      <c r="L83" s="7">
        <v>430</v>
      </c>
      <c r="M83" s="7">
        <v>10</v>
      </c>
      <c r="N83" s="9">
        <v>3509</v>
      </c>
      <c r="O83" s="7" t="s">
        <v>430</v>
      </c>
      <c r="P83" s="7">
        <v>12940</v>
      </c>
      <c r="Q83" s="8">
        <v>160</v>
      </c>
      <c r="R83" s="12">
        <v>0.17399999999999999</v>
      </c>
      <c r="S83" s="12">
        <v>0.21099999999999999</v>
      </c>
      <c r="T83" s="10">
        <f t="shared" si="4"/>
        <v>565.55820391199984</v>
      </c>
    </row>
    <row r="84" spans="1:20" x14ac:dyDescent="0.25">
      <c r="A84" s="11" t="s">
        <v>265</v>
      </c>
      <c r="B84" s="7">
        <v>1353</v>
      </c>
      <c r="C84" s="7" t="s">
        <v>430</v>
      </c>
      <c r="D84" s="7">
        <v>1581</v>
      </c>
      <c r="E84" s="7">
        <v>1620</v>
      </c>
      <c r="F84" s="9">
        <v>44</v>
      </c>
      <c r="G84" s="7" t="s">
        <v>430</v>
      </c>
      <c r="H84" s="7">
        <v>20</v>
      </c>
      <c r="I84" s="8">
        <v>10</v>
      </c>
      <c r="J84" s="7">
        <v>75</v>
      </c>
      <c r="K84" s="38" t="s">
        <v>430</v>
      </c>
      <c r="L84" s="7">
        <v>540</v>
      </c>
      <c r="M84" s="8">
        <v>18</v>
      </c>
      <c r="N84" s="7">
        <v>3509</v>
      </c>
      <c r="O84" s="7" t="s">
        <v>430</v>
      </c>
      <c r="P84" s="7">
        <v>15869</v>
      </c>
      <c r="Q84" s="8">
        <v>191</v>
      </c>
      <c r="R84" s="12">
        <v>0.13900000000000001</v>
      </c>
      <c r="S84" s="12">
        <v>0.17899999999999999</v>
      </c>
      <c r="T84" s="10">
        <f t="shared" si="4"/>
        <v>589.35409320200006</v>
      </c>
    </row>
    <row r="85" spans="1:20" x14ac:dyDescent="0.25">
      <c r="A85" s="11" t="s">
        <v>266</v>
      </c>
      <c r="B85" s="7">
        <v>1360</v>
      </c>
      <c r="C85" s="7" t="s">
        <v>430</v>
      </c>
      <c r="D85" s="7">
        <v>1581</v>
      </c>
      <c r="E85" s="7">
        <v>1621</v>
      </c>
      <c r="F85" s="9">
        <v>35</v>
      </c>
      <c r="G85" s="7" t="s">
        <v>430</v>
      </c>
      <c r="H85" s="7">
        <v>19</v>
      </c>
      <c r="I85" s="8">
        <v>22</v>
      </c>
      <c r="J85" s="7">
        <v>90</v>
      </c>
      <c r="K85" s="38" t="s">
        <v>430</v>
      </c>
      <c r="L85" s="7">
        <v>580</v>
      </c>
      <c r="M85" s="7">
        <v>40</v>
      </c>
      <c r="N85" s="9">
        <v>3829</v>
      </c>
      <c r="O85" s="7" t="s">
        <v>430</v>
      </c>
      <c r="P85" s="7">
        <v>16192</v>
      </c>
      <c r="Q85" s="8">
        <v>936</v>
      </c>
      <c r="R85" s="12">
        <v>0.155</v>
      </c>
      <c r="S85" s="12">
        <v>0.183</v>
      </c>
      <c r="T85" s="10">
        <f t="shared" si="4"/>
        <v>589.84117204999995</v>
      </c>
    </row>
    <row r="86" spans="1:20" x14ac:dyDescent="0.25">
      <c r="A86" s="11" t="s">
        <v>267</v>
      </c>
      <c r="B86" s="7">
        <v>1350</v>
      </c>
      <c r="C86" s="7" t="s">
        <v>430</v>
      </c>
      <c r="D86" s="7">
        <v>1581</v>
      </c>
      <c r="E86" s="7">
        <v>1618</v>
      </c>
      <c r="F86" s="9">
        <v>45</v>
      </c>
      <c r="G86" s="7" t="s">
        <v>430</v>
      </c>
      <c r="H86" s="7">
        <v>20</v>
      </c>
      <c r="I86" s="8">
        <v>18</v>
      </c>
      <c r="J86" s="7">
        <v>120</v>
      </c>
      <c r="K86" s="38" t="s">
        <v>430</v>
      </c>
      <c r="L86" s="7">
        <v>850</v>
      </c>
      <c r="M86" s="7">
        <v>70</v>
      </c>
      <c r="N86" s="9">
        <v>5743</v>
      </c>
      <c r="O86" s="7" t="s">
        <v>430</v>
      </c>
      <c r="P86" s="7">
        <v>24979</v>
      </c>
      <c r="Q86" s="8">
        <v>1340</v>
      </c>
      <c r="R86" s="12">
        <v>0.14099999999999999</v>
      </c>
      <c r="S86" s="12">
        <v>0.17899999999999999</v>
      </c>
      <c r="T86" s="10">
        <f t="shared" si="4"/>
        <v>589.95073592199992</v>
      </c>
    </row>
    <row r="87" spans="1:20" x14ac:dyDescent="0.25">
      <c r="A87" s="11" t="s">
        <v>268</v>
      </c>
      <c r="B87" s="7">
        <v>1353</v>
      </c>
      <c r="C87" s="7" t="s">
        <v>430</v>
      </c>
      <c r="D87" s="7">
        <v>1582</v>
      </c>
      <c r="E87" s="7">
        <v>1621</v>
      </c>
      <c r="F87" s="9">
        <v>40</v>
      </c>
      <c r="G87" s="7" t="s">
        <v>430</v>
      </c>
      <c r="H87" s="7">
        <v>23</v>
      </c>
      <c r="I87" s="7">
        <v>20</v>
      </c>
      <c r="J87" s="9">
        <v>150</v>
      </c>
      <c r="K87" s="38" t="s">
        <v>430</v>
      </c>
      <c r="L87" s="7">
        <v>1070</v>
      </c>
      <c r="M87" s="7">
        <v>40</v>
      </c>
      <c r="N87" s="9">
        <v>7294</v>
      </c>
      <c r="O87" s="7" t="s">
        <v>430</v>
      </c>
      <c r="P87" s="7">
        <v>34912</v>
      </c>
      <c r="Q87" s="7">
        <v>851</v>
      </c>
      <c r="R87" s="13">
        <v>0.14000000000000001</v>
      </c>
      <c r="S87" s="12">
        <v>0.16900000000000001</v>
      </c>
      <c r="T87" s="10">
        <f t="shared" si="4"/>
        <v>600.32249520000005</v>
      </c>
    </row>
    <row r="88" spans="1:20" x14ac:dyDescent="0.25">
      <c r="A88" s="11" t="s">
        <v>269</v>
      </c>
      <c r="B88" s="7">
        <v>1352</v>
      </c>
      <c r="C88" s="7" t="s">
        <v>430</v>
      </c>
      <c r="D88" s="7">
        <v>1580</v>
      </c>
      <c r="E88" s="8">
        <v>1620</v>
      </c>
      <c r="F88" s="9">
        <v>45</v>
      </c>
      <c r="G88" s="7" t="s">
        <v>430</v>
      </c>
      <c r="H88" s="7">
        <v>20</v>
      </c>
      <c r="I88" s="8">
        <v>10</v>
      </c>
      <c r="J88" s="9">
        <v>35</v>
      </c>
      <c r="K88" s="38" t="s">
        <v>430</v>
      </c>
      <c r="L88" s="7">
        <v>310</v>
      </c>
      <c r="M88" s="8">
        <v>3</v>
      </c>
      <c r="N88" s="7">
        <v>2074</v>
      </c>
      <c r="O88" s="7" t="s">
        <v>430</v>
      </c>
      <c r="P88" s="7">
        <v>8795</v>
      </c>
      <c r="Q88" s="7">
        <v>32</v>
      </c>
      <c r="R88" s="13">
        <v>0.223</v>
      </c>
      <c r="S88" s="12">
        <v>0.19</v>
      </c>
      <c r="T88" s="10">
        <f t="shared" si="4"/>
        <v>602.12065289799989</v>
      </c>
    </row>
    <row r="89" spans="1:20" x14ac:dyDescent="0.25">
      <c r="A89" s="11" t="s">
        <v>270</v>
      </c>
      <c r="B89" s="7">
        <v>1353</v>
      </c>
      <c r="C89" s="7" t="s">
        <v>430</v>
      </c>
      <c r="D89" s="7">
        <v>1581</v>
      </c>
      <c r="E89" s="8">
        <v>1620</v>
      </c>
      <c r="F89" s="9">
        <v>50</v>
      </c>
      <c r="G89" s="7" t="s">
        <v>430</v>
      </c>
      <c r="H89" s="7">
        <v>19</v>
      </c>
      <c r="I89" s="8">
        <v>10</v>
      </c>
      <c r="J89" s="9">
        <v>75</v>
      </c>
      <c r="K89" s="38" t="s">
        <v>430</v>
      </c>
      <c r="L89" s="7">
        <v>860</v>
      </c>
      <c r="M89" s="8">
        <v>48</v>
      </c>
      <c r="N89" s="7">
        <v>4559</v>
      </c>
      <c r="O89" s="7" t="s">
        <v>430</v>
      </c>
      <c r="P89" s="7">
        <v>24838</v>
      </c>
      <c r="Q89" s="7">
        <v>754</v>
      </c>
      <c r="R89" s="13">
        <v>8.6999999999999994E-2</v>
      </c>
      <c r="S89" s="12">
        <v>0.151</v>
      </c>
      <c r="T89" s="10">
        <f t="shared" si="4"/>
        <v>603.490950978</v>
      </c>
    </row>
    <row r="90" spans="1:20" x14ac:dyDescent="0.25">
      <c r="A90" s="11" t="s">
        <v>271</v>
      </c>
      <c r="B90" s="7">
        <v>1350</v>
      </c>
      <c r="C90" s="7" t="s">
        <v>430</v>
      </c>
      <c r="D90" s="7">
        <v>1580</v>
      </c>
      <c r="E90" s="8">
        <v>1620</v>
      </c>
      <c r="F90" s="9">
        <v>45</v>
      </c>
      <c r="G90" s="7" t="s">
        <v>430</v>
      </c>
      <c r="H90" s="7">
        <v>22</v>
      </c>
      <c r="I90" s="8">
        <v>12</v>
      </c>
      <c r="J90" s="9">
        <v>40</v>
      </c>
      <c r="K90" s="38" t="s">
        <v>430</v>
      </c>
      <c r="L90" s="7">
        <v>400</v>
      </c>
      <c r="M90" s="8">
        <v>15</v>
      </c>
      <c r="N90" s="7">
        <v>1914</v>
      </c>
      <c r="O90" s="7" t="s">
        <v>430</v>
      </c>
      <c r="P90" s="7">
        <v>11591</v>
      </c>
      <c r="Q90" s="7">
        <v>191</v>
      </c>
      <c r="R90" s="13">
        <v>0.1</v>
      </c>
      <c r="S90" s="12">
        <v>0.14000000000000001</v>
      </c>
      <c r="T90" s="10">
        <f t="shared" si="4"/>
        <v>619.20362</v>
      </c>
    </row>
    <row r="91" spans="1:20" x14ac:dyDescent="0.25">
      <c r="A91" s="11" t="s">
        <v>272</v>
      </c>
      <c r="B91" s="7">
        <v>1353</v>
      </c>
      <c r="C91" s="7" t="s">
        <v>430</v>
      </c>
      <c r="D91" s="7">
        <v>1582</v>
      </c>
      <c r="E91" s="8">
        <v>1620</v>
      </c>
      <c r="F91" s="9">
        <v>42</v>
      </c>
      <c r="G91" s="7" t="s">
        <v>430</v>
      </c>
      <c r="H91" s="7">
        <v>20</v>
      </c>
      <c r="I91" s="8">
        <v>15</v>
      </c>
      <c r="J91" s="9">
        <v>100</v>
      </c>
      <c r="K91" s="38" t="s">
        <v>430</v>
      </c>
      <c r="L91" s="7">
        <v>1020</v>
      </c>
      <c r="M91" s="8">
        <v>20</v>
      </c>
      <c r="N91" s="7">
        <v>4467</v>
      </c>
      <c r="O91" s="7" t="s">
        <v>430</v>
      </c>
      <c r="P91" s="7">
        <v>29974</v>
      </c>
      <c r="Q91" s="7">
        <v>319</v>
      </c>
      <c r="R91" s="13">
        <v>9.8000000000000004E-2</v>
      </c>
      <c r="S91" s="12">
        <v>0.128</v>
      </c>
      <c r="T91" s="10">
        <f t="shared" si="4"/>
        <v>631.39775264799994</v>
      </c>
    </row>
    <row r="92" spans="1:20" x14ac:dyDescent="0.25">
      <c r="A92" s="11" t="s">
        <v>273</v>
      </c>
      <c r="B92" s="7">
        <v>1355</v>
      </c>
      <c r="C92" s="7" t="s">
        <v>430</v>
      </c>
      <c r="D92" s="7">
        <v>1581.5</v>
      </c>
      <c r="E92" s="8">
        <v>1620</v>
      </c>
      <c r="F92" s="9">
        <v>44</v>
      </c>
      <c r="G92" s="7" t="s">
        <v>430</v>
      </c>
      <c r="H92" s="7">
        <v>17.5</v>
      </c>
      <c r="I92" s="8">
        <v>18</v>
      </c>
      <c r="J92" s="9">
        <v>60</v>
      </c>
      <c r="K92" s="38" t="s">
        <v>430</v>
      </c>
      <c r="L92" s="7">
        <v>700</v>
      </c>
      <c r="M92" s="8">
        <v>70</v>
      </c>
      <c r="N92" s="7">
        <v>2808</v>
      </c>
      <c r="O92" s="7" t="s">
        <v>430</v>
      </c>
      <c r="P92" s="7">
        <v>19242</v>
      </c>
      <c r="Q92" s="7">
        <v>1340</v>
      </c>
      <c r="R92" s="13">
        <v>8.5999999999999993E-2</v>
      </c>
      <c r="S92" s="12">
        <v>0.12</v>
      </c>
      <c r="T92" s="10">
        <f t="shared" si="4"/>
        <v>636.26100135199999</v>
      </c>
    </row>
    <row r="93" spans="1:20" x14ac:dyDescent="0.25">
      <c r="A93" s="11" t="s">
        <v>274</v>
      </c>
      <c r="B93" s="7">
        <v>1355</v>
      </c>
      <c r="C93" s="7" t="s">
        <v>430</v>
      </c>
      <c r="D93" s="7">
        <v>1581</v>
      </c>
      <c r="E93" s="8">
        <v>1618</v>
      </c>
      <c r="F93" s="9">
        <v>40</v>
      </c>
      <c r="G93" s="7" t="s">
        <v>430</v>
      </c>
      <c r="H93" s="7">
        <v>20</v>
      </c>
      <c r="I93" s="8">
        <v>20</v>
      </c>
      <c r="J93" s="9">
        <v>95</v>
      </c>
      <c r="K93" s="38" t="s">
        <v>430</v>
      </c>
      <c r="L93" s="7">
        <v>1000</v>
      </c>
      <c r="M93" s="8">
        <v>25</v>
      </c>
      <c r="N93" s="7">
        <v>4041</v>
      </c>
      <c r="O93" s="7" t="s">
        <v>430</v>
      </c>
      <c r="P93" s="7">
        <v>28372</v>
      </c>
      <c r="Q93" s="7">
        <v>785</v>
      </c>
      <c r="R93" s="13">
        <v>9.5000000000000001E-2</v>
      </c>
      <c r="S93" s="12">
        <v>0.122</v>
      </c>
      <c r="T93" s="10">
        <f t="shared" si="4"/>
        <v>636.88374205000002</v>
      </c>
    </row>
    <row r="94" spans="1:20" x14ac:dyDescent="0.25">
      <c r="A94" s="11" t="s">
        <v>275</v>
      </c>
      <c r="B94" s="7">
        <v>1353</v>
      </c>
      <c r="C94" s="7" t="s">
        <v>430</v>
      </c>
      <c r="D94" s="7">
        <v>1581</v>
      </c>
      <c r="E94" s="8">
        <v>1622</v>
      </c>
      <c r="F94" s="9">
        <v>45</v>
      </c>
      <c r="G94" s="7" t="s">
        <v>430</v>
      </c>
      <c r="H94" s="7">
        <v>19</v>
      </c>
      <c r="I94" s="8">
        <v>10</v>
      </c>
      <c r="J94" s="9">
        <v>75</v>
      </c>
      <c r="K94" s="38" t="s">
        <v>430</v>
      </c>
      <c r="L94" s="7">
        <v>1050</v>
      </c>
      <c r="M94" s="8">
        <v>15</v>
      </c>
      <c r="N94" s="7">
        <v>3589</v>
      </c>
      <c r="O94" s="7" t="s">
        <v>430</v>
      </c>
      <c r="P94" s="7">
        <v>30325</v>
      </c>
      <c r="Q94" s="7">
        <v>236</v>
      </c>
      <c r="R94" s="13">
        <v>7.0999999999999994E-2</v>
      </c>
      <c r="S94" s="12">
        <v>0.105</v>
      </c>
      <c r="T94" s="10">
        <f t="shared" si="4"/>
        <v>647.64240384200002</v>
      </c>
    </row>
    <row r="95" spans="1:20" x14ac:dyDescent="0.25">
      <c r="A95" s="11" t="s">
        <v>276</v>
      </c>
      <c r="B95" s="7">
        <v>1350</v>
      </c>
      <c r="C95" s="7" t="s">
        <v>430</v>
      </c>
      <c r="D95" s="7">
        <v>1580</v>
      </c>
      <c r="E95" s="8">
        <v>1620</v>
      </c>
      <c r="F95" s="9">
        <v>45</v>
      </c>
      <c r="G95" s="7" t="s">
        <v>430</v>
      </c>
      <c r="H95" s="7">
        <v>22</v>
      </c>
      <c r="I95" s="8">
        <v>12</v>
      </c>
      <c r="J95" s="9">
        <v>50</v>
      </c>
      <c r="K95" s="38" t="s">
        <v>430</v>
      </c>
      <c r="L95" s="7">
        <v>1070</v>
      </c>
      <c r="M95" s="8">
        <v>50</v>
      </c>
      <c r="N95" s="7">
        <v>2393</v>
      </c>
      <c r="O95" s="7" t="s">
        <v>430</v>
      </c>
      <c r="P95" s="7">
        <v>31005</v>
      </c>
      <c r="Q95" s="7">
        <v>638</v>
      </c>
      <c r="R95" s="13">
        <v>4.7E-2</v>
      </c>
      <c r="S95" s="12">
        <v>7.0000000000000007E-2</v>
      </c>
      <c r="T95" s="10">
        <f t="shared" si="4"/>
        <v>677.5141706579999</v>
      </c>
    </row>
    <row r="96" spans="1:20" x14ac:dyDescent="0.25">
      <c r="A96" s="14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31" t="s">
        <v>6</v>
      </c>
      <c r="R96" s="32">
        <f>AVERAGE(R78:R95)</f>
        <v>0.13516666666666668</v>
      </c>
      <c r="S96" s="25">
        <f>AVERAGE(S78:S95)</f>
        <v>0.17744444444444443</v>
      </c>
      <c r="T96" s="26">
        <f>AVERAGE(T78:T95)</f>
        <v>589.66309746566674</v>
      </c>
    </row>
    <row r="97" spans="1:20" x14ac:dyDescent="0.25">
      <c r="A97" s="14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31" t="s">
        <v>9</v>
      </c>
      <c r="R97" s="32">
        <f>_xlfn.STDEV.P(R78:R95)</f>
        <v>5.0470288289249939E-2</v>
      </c>
      <c r="S97" s="25">
        <f>_xlfn.STDEV.P(S78:S95)</f>
        <v>5.7723692634463468E-2</v>
      </c>
      <c r="T97" s="26">
        <f>_xlfn.STDEV.P(T78:T95)</f>
        <v>49.265801730858939</v>
      </c>
    </row>
    <row r="98" spans="1:20" x14ac:dyDescent="0.25">
      <c r="A98" s="14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31" t="s">
        <v>7</v>
      </c>
      <c r="R98" s="32">
        <f>R97/(SQRT(T100))</f>
        <v>1.1895961032589544E-2</v>
      </c>
      <c r="S98" s="25">
        <f>S97/(SQRT(T100))</f>
        <v>1.360560483231903E-2</v>
      </c>
      <c r="T98" s="26">
        <f>T97/(SQRT(T100))</f>
        <v>11.61206082816077</v>
      </c>
    </row>
    <row r="99" spans="1:20" x14ac:dyDescent="0.25">
      <c r="A99" s="14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30"/>
      <c r="R99" s="28"/>
      <c r="S99" s="29" t="s">
        <v>8</v>
      </c>
      <c r="T99" s="26">
        <f>2*(SQRT(T97^2+50^2))/SQRT(T100)</f>
        <v>33.089505621317144</v>
      </c>
    </row>
    <row r="100" spans="1:20" x14ac:dyDescent="0.25">
      <c r="A100" s="14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30"/>
      <c r="R100" s="28"/>
      <c r="S100" s="29" t="s">
        <v>10</v>
      </c>
      <c r="T100" s="26">
        <v>18</v>
      </c>
    </row>
    <row r="101" spans="1:20" x14ac:dyDescent="0.25">
      <c r="A101" s="3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30"/>
      <c r="R101" s="28"/>
      <c r="S101" s="29"/>
      <c r="T101" s="30"/>
    </row>
    <row r="102" spans="1:20" x14ac:dyDescent="0.25">
      <c r="A102" s="11" t="s">
        <v>84</v>
      </c>
      <c r="B102" s="7">
        <v>1349</v>
      </c>
      <c r="C102" s="7" t="s">
        <v>430</v>
      </c>
      <c r="D102" s="7">
        <v>1581</v>
      </c>
      <c r="E102" s="7">
        <v>1622</v>
      </c>
      <c r="F102" s="9">
        <v>53</v>
      </c>
      <c r="G102" s="7" t="s">
        <v>430</v>
      </c>
      <c r="H102" s="7">
        <v>22</v>
      </c>
      <c r="I102" s="8">
        <v>19</v>
      </c>
      <c r="J102" s="7">
        <v>260</v>
      </c>
      <c r="K102" s="7" t="s">
        <v>430</v>
      </c>
      <c r="L102" s="7">
        <v>630</v>
      </c>
      <c r="M102" s="7">
        <v>50</v>
      </c>
      <c r="N102" s="9">
        <v>19548</v>
      </c>
      <c r="O102" s="7" t="s">
        <v>430</v>
      </c>
      <c r="P102" s="7">
        <v>21771</v>
      </c>
      <c r="Q102" s="8">
        <v>1010</v>
      </c>
      <c r="R102" s="12">
        <v>0.41299999999999998</v>
      </c>
      <c r="S102" s="12">
        <v>0.46200000000000002</v>
      </c>
      <c r="T102" s="10">
        <f t="shared" ref="T102:T117" si="5">737.3+320.9*(R102)-1067*(S102)-80.638*(R102^2)</f>
        <v>363.12335697799995</v>
      </c>
    </row>
    <row r="103" spans="1:20" x14ac:dyDescent="0.25">
      <c r="A103" s="11" t="s">
        <v>81</v>
      </c>
      <c r="B103" s="7">
        <v>1350</v>
      </c>
      <c r="C103" s="7" t="s">
        <v>430</v>
      </c>
      <c r="D103" s="7">
        <v>1581</v>
      </c>
      <c r="E103" s="7">
        <v>1621</v>
      </c>
      <c r="F103" s="9">
        <v>41</v>
      </c>
      <c r="G103" s="7" t="s">
        <v>430</v>
      </c>
      <c r="H103" s="7">
        <v>21</v>
      </c>
      <c r="I103" s="8">
        <v>19</v>
      </c>
      <c r="J103" s="7">
        <v>600</v>
      </c>
      <c r="K103" s="7" t="s">
        <v>430</v>
      </c>
      <c r="L103" s="7">
        <v>1130</v>
      </c>
      <c r="M103" s="7">
        <v>110</v>
      </c>
      <c r="N103" s="9">
        <v>36146</v>
      </c>
      <c r="O103" s="7" t="s">
        <v>430</v>
      </c>
      <c r="P103" s="7">
        <v>37275</v>
      </c>
      <c r="Q103" s="8">
        <v>2223</v>
      </c>
      <c r="R103" s="12">
        <v>0.53100000000000003</v>
      </c>
      <c r="S103" s="12">
        <v>0.47799999999999998</v>
      </c>
      <c r="T103" s="10">
        <f t="shared" si="5"/>
        <v>374.93512888199996</v>
      </c>
    </row>
    <row r="104" spans="1:20" x14ac:dyDescent="0.25">
      <c r="A104" s="11" t="s">
        <v>89</v>
      </c>
      <c r="B104" s="7">
        <v>1351</v>
      </c>
      <c r="C104" s="7" t="s">
        <v>430</v>
      </c>
      <c r="D104" s="7">
        <v>1581</v>
      </c>
      <c r="E104" s="7">
        <v>1618</v>
      </c>
      <c r="F104" s="9">
        <v>43</v>
      </c>
      <c r="G104" s="7" t="s">
        <v>430</v>
      </c>
      <c r="H104" s="7">
        <v>20</v>
      </c>
      <c r="I104" s="8">
        <v>25</v>
      </c>
      <c r="J104" s="7">
        <v>690</v>
      </c>
      <c r="K104" s="7" t="s">
        <v>430</v>
      </c>
      <c r="L104" s="7">
        <v>1480</v>
      </c>
      <c r="M104" s="7">
        <v>120</v>
      </c>
      <c r="N104" s="9">
        <v>39079</v>
      </c>
      <c r="O104" s="7" t="s">
        <v>430</v>
      </c>
      <c r="P104" s="7">
        <v>44994</v>
      </c>
      <c r="Q104" s="8">
        <v>3190</v>
      </c>
      <c r="R104" s="12">
        <v>0.46600000000000003</v>
      </c>
      <c r="S104" s="12">
        <v>0.44800000000000001</v>
      </c>
      <c r="T104" s="10">
        <f t="shared" si="5"/>
        <v>391.31237447199993</v>
      </c>
    </row>
    <row r="105" spans="1:20" x14ac:dyDescent="0.25">
      <c r="A105" s="11" t="s">
        <v>77</v>
      </c>
      <c r="B105" s="7">
        <v>1350</v>
      </c>
      <c r="C105" s="7" t="s">
        <v>430</v>
      </c>
      <c r="D105" s="7">
        <v>1581</v>
      </c>
      <c r="E105" s="7">
        <v>1620</v>
      </c>
      <c r="F105" s="9">
        <v>42</v>
      </c>
      <c r="G105" s="7" t="s">
        <v>430</v>
      </c>
      <c r="H105" s="7">
        <v>21</v>
      </c>
      <c r="I105" s="8">
        <v>20</v>
      </c>
      <c r="J105" s="7">
        <v>880</v>
      </c>
      <c r="K105" s="7" t="s">
        <v>430</v>
      </c>
      <c r="L105" s="7">
        <v>1650</v>
      </c>
      <c r="M105" s="7">
        <v>150</v>
      </c>
      <c r="N105" s="9">
        <v>46806</v>
      </c>
      <c r="O105" s="7" t="s">
        <v>430</v>
      </c>
      <c r="P105" s="7">
        <v>52670</v>
      </c>
      <c r="Q105" s="8">
        <v>3190</v>
      </c>
      <c r="R105" s="12">
        <v>0.53300000000000003</v>
      </c>
      <c r="S105" s="12">
        <v>0.45600000000000002</v>
      </c>
      <c r="T105" s="10">
        <f t="shared" si="5"/>
        <v>398.87933121799995</v>
      </c>
    </row>
    <row r="106" spans="1:20" x14ac:dyDescent="0.25">
      <c r="A106" s="11" t="s">
        <v>80</v>
      </c>
      <c r="B106" s="7">
        <v>1349</v>
      </c>
      <c r="C106" s="7" t="s">
        <v>430</v>
      </c>
      <c r="D106" s="7">
        <v>1581</v>
      </c>
      <c r="E106" s="7">
        <v>1622</v>
      </c>
      <c r="F106" s="9">
        <v>40</v>
      </c>
      <c r="G106" s="7" t="s">
        <v>430</v>
      </c>
      <c r="H106" s="7">
        <v>21</v>
      </c>
      <c r="I106" s="8">
        <v>16</v>
      </c>
      <c r="J106" s="7">
        <v>600</v>
      </c>
      <c r="K106" s="7" t="s">
        <v>430</v>
      </c>
      <c r="L106" s="7">
        <v>1130</v>
      </c>
      <c r="M106" s="7">
        <v>120</v>
      </c>
      <c r="N106" s="9">
        <v>32829</v>
      </c>
      <c r="O106" s="7" t="s">
        <v>430</v>
      </c>
      <c r="P106" s="7">
        <v>37275</v>
      </c>
      <c r="Q106" s="8">
        <v>2042</v>
      </c>
      <c r="R106" s="12">
        <v>0.53100000000000003</v>
      </c>
      <c r="S106" s="12">
        <v>0.45500000000000002</v>
      </c>
      <c r="T106" s="10">
        <f t="shared" si="5"/>
        <v>399.4761288819999</v>
      </c>
    </row>
    <row r="107" spans="1:20" x14ac:dyDescent="0.25">
      <c r="A107" s="11" t="s">
        <v>78</v>
      </c>
      <c r="B107" s="7">
        <v>1349</v>
      </c>
      <c r="C107" s="7" t="s">
        <v>430</v>
      </c>
      <c r="D107" s="7">
        <v>1581</v>
      </c>
      <c r="E107" s="7">
        <v>1620</v>
      </c>
      <c r="F107" s="9">
        <v>45</v>
      </c>
      <c r="G107" s="7" t="s">
        <v>430</v>
      </c>
      <c r="H107" s="7">
        <v>21</v>
      </c>
      <c r="I107" s="8">
        <v>20</v>
      </c>
      <c r="J107" s="7">
        <v>330</v>
      </c>
      <c r="K107" s="7" t="s">
        <v>430</v>
      </c>
      <c r="L107" s="7">
        <v>930</v>
      </c>
      <c r="M107" s="7">
        <v>30</v>
      </c>
      <c r="N107" s="9">
        <v>21820</v>
      </c>
      <c r="O107" s="7" t="s">
        <v>430</v>
      </c>
      <c r="P107" s="7">
        <v>30678</v>
      </c>
      <c r="Q107" s="8">
        <v>638</v>
      </c>
      <c r="R107" s="12">
        <v>0.35499999999999998</v>
      </c>
      <c r="S107" s="12">
        <v>0.41099999999999998</v>
      </c>
      <c r="T107" s="10">
        <f t="shared" si="5"/>
        <v>402.52009604999995</v>
      </c>
    </row>
    <row r="108" spans="1:20" x14ac:dyDescent="0.25">
      <c r="A108" s="11" t="s">
        <v>88</v>
      </c>
      <c r="B108" s="7">
        <v>1350</v>
      </c>
      <c r="C108" s="7">
        <v>1550</v>
      </c>
      <c r="D108" s="7">
        <v>1581</v>
      </c>
      <c r="E108" s="7">
        <v>1621</v>
      </c>
      <c r="F108" s="9">
        <v>45</v>
      </c>
      <c r="G108" s="7">
        <v>50</v>
      </c>
      <c r="H108" s="7">
        <v>19</v>
      </c>
      <c r="I108" s="8">
        <v>19</v>
      </c>
      <c r="J108" s="7">
        <v>730</v>
      </c>
      <c r="K108" s="7">
        <v>10</v>
      </c>
      <c r="L108" s="7">
        <v>1800</v>
      </c>
      <c r="M108" s="7">
        <v>130</v>
      </c>
      <c r="N108" s="9">
        <v>39935</v>
      </c>
      <c r="O108" s="7">
        <v>532</v>
      </c>
      <c r="P108" s="7">
        <v>53721</v>
      </c>
      <c r="Q108" s="8">
        <v>2627</v>
      </c>
      <c r="R108" s="12">
        <v>0.40600000000000003</v>
      </c>
      <c r="S108" s="12">
        <v>0.41499999999999998</v>
      </c>
      <c r="T108" s="10">
        <f t="shared" si="5"/>
        <v>411.48835463199993</v>
      </c>
    </row>
    <row r="109" spans="1:20" x14ac:dyDescent="0.25">
      <c r="A109" s="11" t="s">
        <v>82</v>
      </c>
      <c r="B109" s="7">
        <v>1349</v>
      </c>
      <c r="C109" s="7" t="s">
        <v>430</v>
      </c>
      <c r="D109" s="7">
        <v>1581</v>
      </c>
      <c r="E109" s="7">
        <v>1622</v>
      </c>
      <c r="F109" s="9">
        <v>48</v>
      </c>
      <c r="G109" s="7" t="s">
        <v>430</v>
      </c>
      <c r="H109" s="7">
        <v>20</v>
      </c>
      <c r="I109" s="8">
        <v>16</v>
      </c>
      <c r="J109" s="7">
        <v>320</v>
      </c>
      <c r="K109" s="7" t="s">
        <v>430</v>
      </c>
      <c r="L109" s="7">
        <v>950</v>
      </c>
      <c r="M109" s="7">
        <v>70</v>
      </c>
      <c r="N109" s="9">
        <v>20231</v>
      </c>
      <c r="O109" s="7" t="s">
        <v>430</v>
      </c>
      <c r="P109" s="7">
        <v>29845</v>
      </c>
      <c r="Q109" s="8">
        <v>1191</v>
      </c>
      <c r="R109" s="12">
        <v>0.33700000000000002</v>
      </c>
      <c r="S109" s="12">
        <v>0.39500000000000002</v>
      </c>
      <c r="T109" s="10">
        <f t="shared" si="5"/>
        <v>414.82032297799987</v>
      </c>
    </row>
    <row r="110" spans="1:20" x14ac:dyDescent="0.25">
      <c r="A110" s="11" t="s">
        <v>83</v>
      </c>
      <c r="B110" s="7">
        <v>1350</v>
      </c>
      <c r="C110" s="7" t="s">
        <v>430</v>
      </c>
      <c r="D110" s="7">
        <v>1581</v>
      </c>
      <c r="E110" s="7">
        <v>1620</v>
      </c>
      <c r="F110" s="9">
        <v>43</v>
      </c>
      <c r="G110" s="7" t="s">
        <v>430</v>
      </c>
      <c r="H110" s="7">
        <v>21</v>
      </c>
      <c r="I110" s="8">
        <v>19</v>
      </c>
      <c r="J110" s="7">
        <v>600</v>
      </c>
      <c r="K110" s="7" t="s">
        <v>430</v>
      </c>
      <c r="L110" s="7">
        <v>1550</v>
      </c>
      <c r="M110" s="7">
        <v>80</v>
      </c>
      <c r="N110" s="9">
        <v>32673</v>
      </c>
      <c r="O110" s="7" t="s">
        <v>430</v>
      </c>
      <c r="P110" s="7">
        <v>47827</v>
      </c>
      <c r="Q110" s="8">
        <v>1616</v>
      </c>
      <c r="R110" s="12">
        <v>0.38700000000000001</v>
      </c>
      <c r="S110" s="12">
        <v>0.39800000000000002</v>
      </c>
      <c r="T110" s="10">
        <f t="shared" si="5"/>
        <v>424.74522737799998</v>
      </c>
    </row>
    <row r="111" spans="1:20" x14ac:dyDescent="0.25">
      <c r="A111" s="11" t="s">
        <v>85</v>
      </c>
      <c r="B111" s="7">
        <v>1349</v>
      </c>
      <c r="C111" s="7" t="s">
        <v>430</v>
      </c>
      <c r="D111" s="7">
        <v>1581</v>
      </c>
      <c r="E111" s="7">
        <v>1621</v>
      </c>
      <c r="F111" s="9">
        <v>43</v>
      </c>
      <c r="G111" s="7" t="s">
        <v>430</v>
      </c>
      <c r="H111" s="7">
        <v>21</v>
      </c>
      <c r="I111" s="8">
        <v>16</v>
      </c>
      <c r="J111" s="7">
        <v>680</v>
      </c>
      <c r="K111" s="7" t="s">
        <v>430</v>
      </c>
      <c r="L111" s="7">
        <v>1580</v>
      </c>
      <c r="M111" s="7">
        <v>120</v>
      </c>
      <c r="N111" s="9">
        <v>35546</v>
      </c>
      <c r="O111" s="7" t="s">
        <v>430</v>
      </c>
      <c r="P111" s="7">
        <v>50436</v>
      </c>
      <c r="Q111" s="8">
        <v>2042</v>
      </c>
      <c r="R111" s="12">
        <v>0.43</v>
      </c>
      <c r="S111" s="12">
        <v>0.40400000000000003</v>
      </c>
      <c r="T111" s="10">
        <f t="shared" si="5"/>
        <v>429.3090337999999</v>
      </c>
    </row>
    <row r="112" spans="1:20" x14ac:dyDescent="0.25">
      <c r="A112" s="11" t="s">
        <v>76</v>
      </c>
      <c r="B112" s="7">
        <v>1350</v>
      </c>
      <c r="C112" s="7" t="s">
        <v>430</v>
      </c>
      <c r="D112" s="7">
        <v>1581</v>
      </c>
      <c r="E112" s="7">
        <v>1620</v>
      </c>
      <c r="F112" s="9">
        <v>39</v>
      </c>
      <c r="G112" s="7" t="s">
        <v>430</v>
      </c>
      <c r="H112" s="7">
        <v>20</v>
      </c>
      <c r="I112" s="8">
        <v>20</v>
      </c>
      <c r="J112" s="7">
        <v>690</v>
      </c>
      <c r="K112" s="7" t="s">
        <v>430</v>
      </c>
      <c r="L112" s="7">
        <v>1880</v>
      </c>
      <c r="M112" s="7">
        <v>100</v>
      </c>
      <c r="N112" s="9">
        <v>35444</v>
      </c>
      <c r="O112" s="7" t="s">
        <v>430</v>
      </c>
      <c r="P112" s="7">
        <v>55247</v>
      </c>
      <c r="Q112" s="8">
        <v>2127</v>
      </c>
      <c r="R112" s="12">
        <v>0.36699999999999999</v>
      </c>
      <c r="S112" s="12">
        <v>0.38200000000000001</v>
      </c>
      <c r="T112" s="10">
        <f t="shared" si="5"/>
        <v>436.61524841799996</v>
      </c>
    </row>
    <row r="113" spans="1:20" x14ac:dyDescent="0.25">
      <c r="A113" s="11" t="s">
        <v>90</v>
      </c>
      <c r="B113" s="7">
        <v>1351</v>
      </c>
      <c r="C113" s="7" t="s">
        <v>430</v>
      </c>
      <c r="D113" s="7">
        <v>1581</v>
      </c>
      <c r="E113" s="7">
        <v>1622</v>
      </c>
      <c r="F113" s="9">
        <v>45</v>
      </c>
      <c r="G113" s="7" t="s">
        <v>430</v>
      </c>
      <c r="H113" s="7">
        <v>20</v>
      </c>
      <c r="I113" s="8">
        <v>13</v>
      </c>
      <c r="J113" s="7">
        <v>730</v>
      </c>
      <c r="K113" s="7" t="s">
        <v>430</v>
      </c>
      <c r="L113" s="7">
        <v>2900</v>
      </c>
      <c r="M113" s="7">
        <v>140</v>
      </c>
      <c r="N113" s="9">
        <v>44934</v>
      </c>
      <c r="O113" s="7" t="s">
        <v>430</v>
      </c>
      <c r="P113" s="7">
        <v>88164</v>
      </c>
      <c r="Q113" s="8">
        <v>1936</v>
      </c>
      <c r="R113" s="12">
        <v>0.252</v>
      </c>
      <c r="S113" s="12">
        <v>0.33300000000000002</v>
      </c>
      <c r="T113" s="10">
        <f t="shared" si="5"/>
        <v>457.73496444799991</v>
      </c>
    </row>
    <row r="114" spans="1:20" x14ac:dyDescent="0.25">
      <c r="A114" s="11" t="s">
        <v>79</v>
      </c>
      <c r="B114" s="7">
        <v>1351</v>
      </c>
      <c r="C114" s="7" t="s">
        <v>430</v>
      </c>
      <c r="D114" s="7">
        <v>1581</v>
      </c>
      <c r="E114" s="7">
        <v>1620</v>
      </c>
      <c r="F114" s="9">
        <v>42</v>
      </c>
      <c r="G114" s="7" t="s">
        <v>430</v>
      </c>
      <c r="H114" s="7">
        <v>20</v>
      </c>
      <c r="I114" s="8">
        <v>17</v>
      </c>
      <c r="J114" s="7">
        <v>620</v>
      </c>
      <c r="K114" s="7" t="s">
        <v>430</v>
      </c>
      <c r="L114" s="7">
        <v>2070</v>
      </c>
      <c r="M114" s="7">
        <v>100</v>
      </c>
      <c r="N114" s="9">
        <v>32977</v>
      </c>
      <c r="O114" s="7" t="s">
        <v>430</v>
      </c>
      <c r="P114" s="7">
        <v>62931</v>
      </c>
      <c r="Q114" s="8">
        <v>1808</v>
      </c>
      <c r="R114" s="12">
        <v>0.3</v>
      </c>
      <c r="S114" s="12">
        <v>0.33700000000000002</v>
      </c>
      <c r="T114" s="10">
        <f t="shared" si="5"/>
        <v>466.7335799999999</v>
      </c>
    </row>
    <row r="115" spans="1:20" x14ac:dyDescent="0.25">
      <c r="A115" s="11" t="s">
        <v>87</v>
      </c>
      <c r="B115" s="7">
        <v>1351</v>
      </c>
      <c r="C115" s="7">
        <v>1550</v>
      </c>
      <c r="D115" s="7">
        <v>1581</v>
      </c>
      <c r="E115" s="7">
        <v>1622</v>
      </c>
      <c r="F115" s="9">
        <v>40</v>
      </c>
      <c r="G115" s="7">
        <v>50</v>
      </c>
      <c r="H115" s="7">
        <v>19</v>
      </c>
      <c r="I115" s="8">
        <v>12</v>
      </c>
      <c r="J115" s="7">
        <v>430</v>
      </c>
      <c r="K115" s="7">
        <v>10</v>
      </c>
      <c r="L115" s="7">
        <v>1700</v>
      </c>
      <c r="M115" s="7">
        <v>90</v>
      </c>
      <c r="N115" s="9">
        <v>22655</v>
      </c>
      <c r="O115" s="7">
        <v>532</v>
      </c>
      <c r="P115" s="7">
        <v>47459</v>
      </c>
      <c r="Q115" s="8">
        <v>1696</v>
      </c>
      <c r="R115" s="12">
        <v>0.253</v>
      </c>
      <c r="S115" s="12">
        <v>0.32300000000000001</v>
      </c>
      <c r="T115" s="10">
        <f t="shared" si="5"/>
        <v>468.68514225799987</v>
      </c>
    </row>
    <row r="116" spans="1:20" x14ac:dyDescent="0.25">
      <c r="A116" s="11" t="s">
        <v>91</v>
      </c>
      <c r="B116" s="7">
        <v>1352</v>
      </c>
      <c r="C116" s="7" t="s">
        <v>430</v>
      </c>
      <c r="D116" s="7">
        <v>1581</v>
      </c>
      <c r="E116" s="7">
        <v>1622</v>
      </c>
      <c r="F116" s="9">
        <v>43</v>
      </c>
      <c r="G116" s="7" t="s">
        <v>430</v>
      </c>
      <c r="H116" s="7">
        <v>20</v>
      </c>
      <c r="I116" s="8">
        <v>15</v>
      </c>
      <c r="J116" s="7">
        <v>600</v>
      </c>
      <c r="K116" s="7" t="s">
        <v>430</v>
      </c>
      <c r="L116" s="7">
        <v>2650</v>
      </c>
      <c r="M116" s="8">
        <v>120</v>
      </c>
      <c r="N116" s="7">
        <v>31364</v>
      </c>
      <c r="O116" s="7" t="s">
        <v>430</v>
      </c>
      <c r="P116" s="7">
        <v>77875</v>
      </c>
      <c r="Q116" s="8">
        <v>1914</v>
      </c>
      <c r="R116" s="13">
        <v>0.22600000000000001</v>
      </c>
      <c r="S116" s="12">
        <v>0.28199999999999997</v>
      </c>
      <c r="T116" s="10">
        <f t="shared" si="5"/>
        <v>504.81073351200007</v>
      </c>
    </row>
    <row r="117" spans="1:20" x14ac:dyDescent="0.25">
      <c r="A117" s="11" t="s">
        <v>86</v>
      </c>
      <c r="B117" s="7">
        <v>1348</v>
      </c>
      <c r="C117" s="7">
        <v>1550</v>
      </c>
      <c r="D117" s="7">
        <v>1579</v>
      </c>
      <c r="E117" s="8">
        <v>1621</v>
      </c>
      <c r="F117" s="7">
        <v>90</v>
      </c>
      <c r="G117" s="7">
        <v>50</v>
      </c>
      <c r="H117" s="7">
        <v>22</v>
      </c>
      <c r="I117" s="8">
        <v>29</v>
      </c>
      <c r="J117" s="7">
        <v>130</v>
      </c>
      <c r="K117" s="7">
        <v>10</v>
      </c>
      <c r="L117" s="7">
        <v>1720</v>
      </c>
      <c r="M117" s="8">
        <v>50</v>
      </c>
      <c r="N117" s="7">
        <v>15410</v>
      </c>
      <c r="O117" s="7">
        <v>532</v>
      </c>
      <c r="P117" s="7">
        <v>55600</v>
      </c>
      <c r="Q117" s="7">
        <v>2278</v>
      </c>
      <c r="R117" s="13">
        <v>7.5999999999999998E-2</v>
      </c>
      <c r="S117" s="12">
        <v>0.217</v>
      </c>
      <c r="T117" s="10">
        <f t="shared" si="5"/>
        <v>529.683634912</v>
      </c>
    </row>
    <row r="118" spans="1:20" x14ac:dyDescent="0.25">
      <c r="A118" s="14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31" t="s">
        <v>6</v>
      </c>
      <c r="R118" s="32">
        <f>AVERAGE(R102:R117)</f>
        <v>0.36643749999999997</v>
      </c>
      <c r="S118" s="25">
        <f>AVERAGE(S102:S117)</f>
        <v>0.38724999999999998</v>
      </c>
      <c r="T118" s="26">
        <f>AVERAGE(T102:T117)</f>
        <v>429.67954117612499</v>
      </c>
    </row>
    <row r="119" spans="1:20" x14ac:dyDescent="0.25">
      <c r="A119" s="14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31" t="s">
        <v>9</v>
      </c>
      <c r="R119" s="32">
        <f>_xlfn.STDEV.P(R102:R117)</f>
        <v>0.12131208140061751</v>
      </c>
      <c r="S119" s="25">
        <f>_xlfn.STDEV.P(S102:S117)</f>
        <v>6.9958469823174635E-2</v>
      </c>
      <c r="T119" s="26">
        <f>_xlfn.STDEV.P(T102:T117)</f>
        <v>44.334393411652961</v>
      </c>
    </row>
    <row r="120" spans="1:20" x14ac:dyDescent="0.25">
      <c r="A120" s="14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31" t="s">
        <v>7</v>
      </c>
      <c r="R120" s="32">
        <f>R119/(SQRT(T122))</f>
        <v>3.0328020350154378E-2</v>
      </c>
      <c r="S120" s="25">
        <f>S119/(SQRT(T122))</f>
        <v>1.7489617455793659E-2</v>
      </c>
      <c r="T120" s="26">
        <f>T119/(SQRT(T122))</f>
        <v>11.08359835291324</v>
      </c>
    </row>
    <row r="121" spans="1:20" x14ac:dyDescent="0.25">
      <c r="A121" s="14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30"/>
      <c r="R121" s="28"/>
      <c r="S121" s="29" t="s">
        <v>8</v>
      </c>
      <c r="T121" s="26">
        <f>2*(SQRT(T119^2+50^2))/SQRT(T122)</f>
        <v>33.412342177626584</v>
      </c>
    </row>
    <row r="122" spans="1:20" x14ac:dyDescent="0.25">
      <c r="A122" s="14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30"/>
      <c r="R122" s="28"/>
      <c r="S122" s="29" t="s">
        <v>10</v>
      </c>
      <c r="T122" s="26">
        <v>16</v>
      </c>
    </row>
    <row r="123" spans="1:20" x14ac:dyDescent="0.25">
      <c r="A123"/>
      <c r="E123" s="1"/>
      <c r="I123" s="1"/>
      <c r="M123" s="1"/>
      <c r="Q123" s="1"/>
      <c r="S123" s="4"/>
      <c r="T123" s="1"/>
    </row>
    <row r="124" spans="1:20" x14ac:dyDescent="0.25">
      <c r="A124" s="11" t="s">
        <v>124</v>
      </c>
      <c r="B124" s="7">
        <v>1350</v>
      </c>
      <c r="C124" s="7" t="s">
        <v>430</v>
      </c>
      <c r="D124" s="7">
        <v>1581</v>
      </c>
      <c r="E124" s="8">
        <v>1618</v>
      </c>
      <c r="F124" s="7">
        <v>43</v>
      </c>
      <c r="G124" s="7" t="s">
        <v>430</v>
      </c>
      <c r="H124" s="7">
        <v>20</v>
      </c>
      <c r="I124" s="8">
        <v>22</v>
      </c>
      <c r="J124" s="7">
        <v>200</v>
      </c>
      <c r="K124" s="7" t="s">
        <v>430</v>
      </c>
      <c r="L124" s="7">
        <v>1230</v>
      </c>
      <c r="M124" s="8">
        <v>110</v>
      </c>
      <c r="N124" s="7">
        <v>11327</v>
      </c>
      <c r="O124" s="7" t="s">
        <v>430</v>
      </c>
      <c r="P124" s="7">
        <v>33650</v>
      </c>
      <c r="Q124" s="8">
        <v>2574</v>
      </c>
      <c r="R124" s="12">
        <v>0.16300000000000001</v>
      </c>
      <c r="S124" s="39">
        <v>0.23799999999999999</v>
      </c>
      <c r="T124" s="8">
        <f t="shared" ref="T124:T139" si="6">737.3+320.9*(R124)-1067*(S124)-80.638*(R124^2)</f>
        <v>533.51822897799991</v>
      </c>
    </row>
    <row r="125" spans="1:20" x14ac:dyDescent="0.25">
      <c r="A125" s="11" t="s">
        <v>125</v>
      </c>
      <c r="B125" s="7">
        <v>1349</v>
      </c>
      <c r="C125" s="7" t="s">
        <v>430</v>
      </c>
      <c r="D125" s="7">
        <v>1581.5</v>
      </c>
      <c r="E125" s="8">
        <v>1619</v>
      </c>
      <c r="F125" s="7">
        <v>45</v>
      </c>
      <c r="G125" s="7" t="s">
        <v>430</v>
      </c>
      <c r="H125" s="7">
        <v>18</v>
      </c>
      <c r="I125" s="8">
        <v>21</v>
      </c>
      <c r="J125" s="7">
        <v>165</v>
      </c>
      <c r="K125" s="7" t="s">
        <v>430</v>
      </c>
      <c r="L125" s="7">
        <v>1310</v>
      </c>
      <c r="M125" s="8">
        <v>100</v>
      </c>
      <c r="N125" s="7">
        <v>9780</v>
      </c>
      <c r="O125" s="7" t="s">
        <v>430</v>
      </c>
      <c r="P125" s="7">
        <v>35245</v>
      </c>
      <c r="Q125" s="8">
        <v>2233</v>
      </c>
      <c r="R125" s="12">
        <v>0.126</v>
      </c>
      <c r="S125" s="39">
        <v>0.20699999999999999</v>
      </c>
      <c r="T125" s="8">
        <f t="shared" si="6"/>
        <v>555.58419111199998</v>
      </c>
    </row>
    <row r="126" spans="1:20" x14ac:dyDescent="0.25">
      <c r="A126" s="11" t="s">
        <v>126</v>
      </c>
      <c r="B126" s="7">
        <v>1351</v>
      </c>
      <c r="C126" s="7" t="s">
        <v>430</v>
      </c>
      <c r="D126" s="7">
        <v>1581</v>
      </c>
      <c r="E126" s="8">
        <v>1619</v>
      </c>
      <c r="F126" s="7">
        <v>42</v>
      </c>
      <c r="G126" s="7" t="s">
        <v>430</v>
      </c>
      <c r="H126" s="7">
        <v>20</v>
      </c>
      <c r="I126" s="8">
        <v>20</v>
      </c>
      <c r="J126" s="7">
        <v>190</v>
      </c>
      <c r="K126" s="7" t="s">
        <v>430</v>
      </c>
      <c r="L126" s="7">
        <v>1360</v>
      </c>
      <c r="M126" s="8">
        <v>100</v>
      </c>
      <c r="N126" s="7">
        <v>10511</v>
      </c>
      <c r="O126" s="7" t="s">
        <v>430</v>
      </c>
      <c r="P126" s="7">
        <v>38586</v>
      </c>
      <c r="Q126" s="8">
        <v>100</v>
      </c>
      <c r="R126" s="12">
        <v>0.14000000000000001</v>
      </c>
      <c r="S126" s="39">
        <v>0.20499999999999999</v>
      </c>
      <c r="T126" s="8">
        <f t="shared" si="6"/>
        <v>561.91049520000001</v>
      </c>
    </row>
    <row r="127" spans="1:20" x14ac:dyDescent="0.25">
      <c r="A127" s="11" t="s">
        <v>127</v>
      </c>
      <c r="B127" s="7">
        <v>1350</v>
      </c>
      <c r="C127" s="7" t="s">
        <v>430</v>
      </c>
      <c r="D127" s="7">
        <v>1581.5</v>
      </c>
      <c r="E127" s="8">
        <v>1618</v>
      </c>
      <c r="F127" s="7">
        <v>40</v>
      </c>
      <c r="G127" s="7" t="s">
        <v>430</v>
      </c>
      <c r="H127" s="7">
        <v>20</v>
      </c>
      <c r="I127" s="8">
        <v>19</v>
      </c>
      <c r="J127" s="7">
        <v>170</v>
      </c>
      <c r="K127" s="7" t="s">
        <v>430</v>
      </c>
      <c r="L127" s="7">
        <v>1260</v>
      </c>
      <c r="M127" s="8">
        <v>95</v>
      </c>
      <c r="N127" s="7">
        <v>9301</v>
      </c>
      <c r="O127" s="7" t="s">
        <v>430</v>
      </c>
      <c r="P127" s="7">
        <v>35749</v>
      </c>
      <c r="Q127" s="8">
        <v>1920</v>
      </c>
      <c r="R127" s="12">
        <v>0.13500000000000001</v>
      </c>
      <c r="S127" s="39">
        <v>0.19800000000000001</v>
      </c>
      <c r="T127" s="8">
        <f t="shared" si="6"/>
        <v>567.88587244999985</v>
      </c>
    </row>
    <row r="128" spans="1:20" x14ac:dyDescent="0.25">
      <c r="A128" s="11" t="s">
        <v>128</v>
      </c>
      <c r="B128" s="7">
        <v>1350</v>
      </c>
      <c r="C128" s="7" t="s">
        <v>430</v>
      </c>
      <c r="D128" s="7">
        <v>1581</v>
      </c>
      <c r="E128" s="8">
        <v>1616</v>
      </c>
      <c r="F128" s="7">
        <v>45</v>
      </c>
      <c r="G128" s="7" t="s">
        <v>430</v>
      </c>
      <c r="H128" s="7">
        <v>20</v>
      </c>
      <c r="I128" s="8">
        <v>25</v>
      </c>
      <c r="J128" s="7">
        <v>175</v>
      </c>
      <c r="K128" s="7" t="s">
        <v>430</v>
      </c>
      <c r="L128" s="7">
        <v>1290</v>
      </c>
      <c r="M128" s="8">
        <v>85</v>
      </c>
      <c r="N128" s="7">
        <v>9573</v>
      </c>
      <c r="O128" s="7" t="s">
        <v>430</v>
      </c>
      <c r="P128" s="7">
        <v>36600</v>
      </c>
      <c r="Q128" s="8">
        <v>2260</v>
      </c>
      <c r="R128" s="12">
        <v>0.13600000000000001</v>
      </c>
      <c r="S128" s="39">
        <v>0.19800000000000001</v>
      </c>
      <c r="T128" s="8">
        <f t="shared" si="6"/>
        <v>568.18491955199988</v>
      </c>
    </row>
    <row r="129" spans="1:20" x14ac:dyDescent="0.25">
      <c r="A129" s="11" t="s">
        <v>129</v>
      </c>
      <c r="B129" s="7">
        <v>1351</v>
      </c>
      <c r="C129" s="7" t="s">
        <v>430</v>
      </c>
      <c r="D129" s="7">
        <v>1581</v>
      </c>
      <c r="E129" s="8">
        <v>1619</v>
      </c>
      <c r="F129" s="7">
        <v>42</v>
      </c>
      <c r="G129" s="7" t="s">
        <v>430</v>
      </c>
      <c r="H129" s="7">
        <v>20</v>
      </c>
      <c r="I129" s="8">
        <v>21</v>
      </c>
      <c r="J129" s="7">
        <v>140</v>
      </c>
      <c r="K129" s="7" t="s">
        <v>430</v>
      </c>
      <c r="L129" s="7">
        <v>1350</v>
      </c>
      <c r="M129" s="8">
        <v>70</v>
      </c>
      <c r="N129" s="7">
        <v>7745</v>
      </c>
      <c r="O129" s="7" t="s">
        <v>430</v>
      </c>
      <c r="P129" s="7">
        <v>38302</v>
      </c>
      <c r="Q129" s="8">
        <v>1563</v>
      </c>
      <c r="R129" s="12">
        <v>0.104</v>
      </c>
      <c r="S129" s="39">
        <v>0.16300000000000001</v>
      </c>
      <c r="T129" s="8">
        <f t="shared" si="6"/>
        <v>595.88041939200002</v>
      </c>
    </row>
    <row r="130" spans="1:20" x14ac:dyDescent="0.25">
      <c r="A130" s="11" t="s">
        <v>130</v>
      </c>
      <c r="B130" s="7">
        <v>1348</v>
      </c>
      <c r="C130" s="7" t="s">
        <v>430</v>
      </c>
      <c r="D130" s="7">
        <v>1581</v>
      </c>
      <c r="E130" s="8">
        <v>1618</v>
      </c>
      <c r="F130" s="7">
        <v>43</v>
      </c>
      <c r="G130" s="7" t="s">
        <v>430</v>
      </c>
      <c r="H130" s="7">
        <v>20</v>
      </c>
      <c r="I130" s="8">
        <v>20</v>
      </c>
      <c r="J130" s="7">
        <v>110</v>
      </c>
      <c r="K130" s="7" t="s">
        <v>430</v>
      </c>
      <c r="L130" s="7">
        <v>1130</v>
      </c>
      <c r="M130" s="8">
        <v>70</v>
      </c>
      <c r="N130" s="7">
        <v>6230</v>
      </c>
      <c r="O130" s="7" t="s">
        <v>430</v>
      </c>
      <c r="P130" s="7">
        <v>30914</v>
      </c>
      <c r="Q130" s="8">
        <v>1489</v>
      </c>
      <c r="R130" s="12">
        <v>9.7000000000000003E-2</v>
      </c>
      <c r="S130" s="39">
        <v>0.161</v>
      </c>
      <c r="T130" s="8">
        <f t="shared" si="6"/>
        <v>595.88157705799995</v>
      </c>
    </row>
    <row r="131" spans="1:20" x14ac:dyDescent="0.25">
      <c r="A131" s="11" t="s">
        <v>131</v>
      </c>
      <c r="B131" s="7">
        <v>1349</v>
      </c>
      <c r="C131" s="7" t="s">
        <v>430</v>
      </c>
      <c r="D131" s="7">
        <v>1581.5</v>
      </c>
      <c r="E131" s="8">
        <v>1618</v>
      </c>
      <c r="F131" s="7">
        <v>40</v>
      </c>
      <c r="G131" s="7" t="s">
        <v>430</v>
      </c>
      <c r="H131" s="7">
        <v>18</v>
      </c>
      <c r="I131" s="8">
        <v>20</v>
      </c>
      <c r="J131" s="7">
        <v>110</v>
      </c>
      <c r="K131" s="7" t="s">
        <v>430</v>
      </c>
      <c r="L131" s="7">
        <v>1170</v>
      </c>
      <c r="M131" s="8">
        <v>60</v>
      </c>
      <c r="N131" s="7">
        <v>5795</v>
      </c>
      <c r="O131" s="7" t="s">
        <v>430</v>
      </c>
      <c r="P131" s="7">
        <v>29876</v>
      </c>
      <c r="Q131" s="8">
        <v>1276</v>
      </c>
      <c r="R131" s="12">
        <v>9.4E-2</v>
      </c>
      <c r="S131" s="39">
        <v>0.157</v>
      </c>
      <c r="T131" s="8">
        <f t="shared" si="6"/>
        <v>599.23308263199988</v>
      </c>
    </row>
    <row r="132" spans="1:20" x14ac:dyDescent="0.25">
      <c r="A132" s="11" t="s">
        <v>132</v>
      </c>
      <c r="B132" s="7">
        <v>1350</v>
      </c>
      <c r="C132" s="7" t="s">
        <v>430</v>
      </c>
      <c r="D132" s="7">
        <v>1581</v>
      </c>
      <c r="E132" s="8">
        <v>1620</v>
      </c>
      <c r="F132" s="7">
        <v>40</v>
      </c>
      <c r="G132" s="7" t="s">
        <v>430</v>
      </c>
      <c r="H132" s="7">
        <v>20</v>
      </c>
      <c r="I132" s="8">
        <v>15</v>
      </c>
      <c r="J132" s="7">
        <v>125</v>
      </c>
      <c r="K132" s="7" t="s">
        <v>430</v>
      </c>
      <c r="L132" s="7">
        <v>1340</v>
      </c>
      <c r="M132" s="8">
        <v>50</v>
      </c>
      <c r="N132" s="7">
        <v>7347</v>
      </c>
      <c r="O132" s="7" t="s">
        <v>430</v>
      </c>
      <c r="P132" s="7">
        <v>39378</v>
      </c>
      <c r="Q132" s="8">
        <v>798</v>
      </c>
      <c r="R132" s="12">
        <v>9.2999999999999999E-2</v>
      </c>
      <c r="S132" s="39">
        <v>0.155</v>
      </c>
      <c r="T132" s="8">
        <f t="shared" si="6"/>
        <v>601.06126193800003</v>
      </c>
    </row>
    <row r="133" spans="1:20" x14ac:dyDescent="0.25">
      <c r="A133" s="11" t="s">
        <v>133</v>
      </c>
      <c r="B133" s="7">
        <v>1351</v>
      </c>
      <c r="C133" s="7" t="s">
        <v>430</v>
      </c>
      <c r="D133" s="7">
        <v>1581.5</v>
      </c>
      <c r="E133" s="8">
        <v>1619</v>
      </c>
      <c r="F133" s="7">
        <v>42</v>
      </c>
      <c r="G133" s="7" t="s">
        <v>430</v>
      </c>
      <c r="H133" s="7">
        <v>19</v>
      </c>
      <c r="I133" s="8">
        <v>20</v>
      </c>
      <c r="J133" s="7">
        <v>145</v>
      </c>
      <c r="K133" s="7" t="s">
        <v>430</v>
      </c>
      <c r="L133" s="7">
        <v>1560</v>
      </c>
      <c r="M133" s="8">
        <v>75</v>
      </c>
      <c r="N133" s="7">
        <v>8021</v>
      </c>
      <c r="O133" s="7" t="s">
        <v>430</v>
      </c>
      <c r="P133" s="7">
        <v>42047</v>
      </c>
      <c r="Q133" s="8">
        <v>1595</v>
      </c>
      <c r="R133" s="12">
        <v>9.2999999999999999E-2</v>
      </c>
      <c r="S133" s="39">
        <v>0.155</v>
      </c>
      <c r="T133" s="8">
        <f t="shared" si="6"/>
        <v>601.06126193800003</v>
      </c>
    </row>
    <row r="134" spans="1:20" x14ac:dyDescent="0.25">
      <c r="A134" s="11" t="s">
        <v>134</v>
      </c>
      <c r="B134" s="7">
        <v>1351</v>
      </c>
      <c r="C134" s="7" t="s">
        <v>430</v>
      </c>
      <c r="D134" s="7">
        <v>1581</v>
      </c>
      <c r="E134" s="8">
        <v>1620</v>
      </c>
      <c r="F134" s="7">
        <v>40</v>
      </c>
      <c r="G134" s="7" t="s">
        <v>430</v>
      </c>
      <c r="H134" s="7">
        <v>20</v>
      </c>
      <c r="I134" s="8">
        <v>17</v>
      </c>
      <c r="J134" s="7">
        <v>120</v>
      </c>
      <c r="K134" s="7" t="s">
        <v>430</v>
      </c>
      <c r="L134" s="7">
        <v>1170</v>
      </c>
      <c r="M134" s="8">
        <v>60</v>
      </c>
      <c r="N134" s="7">
        <v>6322</v>
      </c>
      <c r="O134" s="7" t="s">
        <v>430</v>
      </c>
      <c r="P134" s="7">
        <v>33195</v>
      </c>
      <c r="Q134" s="8">
        <v>1085</v>
      </c>
      <c r="R134" s="12">
        <v>0.10299999999999999</v>
      </c>
      <c r="S134" s="39">
        <v>0.156</v>
      </c>
      <c r="T134" s="8">
        <f t="shared" si="6"/>
        <v>603.04521145799993</v>
      </c>
    </row>
    <row r="135" spans="1:20" x14ac:dyDescent="0.25">
      <c r="A135" s="11" t="s">
        <v>135</v>
      </c>
      <c r="B135" s="7">
        <v>1352</v>
      </c>
      <c r="C135" s="7" t="s">
        <v>430</v>
      </c>
      <c r="D135" s="7">
        <v>1581.5</v>
      </c>
      <c r="E135" s="8">
        <v>1619</v>
      </c>
      <c r="F135" s="7">
        <v>40</v>
      </c>
      <c r="G135" s="7" t="s">
        <v>430</v>
      </c>
      <c r="H135" s="7">
        <v>19</v>
      </c>
      <c r="I135" s="8">
        <v>20</v>
      </c>
      <c r="J135" s="7">
        <v>145</v>
      </c>
      <c r="K135" s="7" t="s">
        <v>430</v>
      </c>
      <c r="L135" s="7">
        <v>1560</v>
      </c>
      <c r="M135" s="8">
        <v>75</v>
      </c>
      <c r="N135" s="7">
        <v>7639</v>
      </c>
      <c r="O135" s="7" t="s">
        <v>430</v>
      </c>
      <c r="P135" s="7">
        <v>42047</v>
      </c>
      <c r="Q135" s="8">
        <v>1595</v>
      </c>
      <c r="R135" s="12">
        <v>9.2999999999999999E-2</v>
      </c>
      <c r="S135" s="39">
        <v>0.14899999999999999</v>
      </c>
      <c r="T135" s="8">
        <f t="shared" si="6"/>
        <v>607.46326193799996</v>
      </c>
    </row>
    <row r="136" spans="1:20" x14ac:dyDescent="0.25">
      <c r="A136" s="11" t="s">
        <v>136</v>
      </c>
      <c r="B136" s="7">
        <v>1351</v>
      </c>
      <c r="C136" s="7" t="s">
        <v>430</v>
      </c>
      <c r="D136" s="7">
        <v>1582</v>
      </c>
      <c r="E136" s="8">
        <v>1618</v>
      </c>
      <c r="F136" s="7">
        <v>40</v>
      </c>
      <c r="G136" s="7" t="s">
        <v>430</v>
      </c>
      <c r="H136" s="7">
        <v>19</v>
      </c>
      <c r="I136" s="8">
        <v>18</v>
      </c>
      <c r="J136" s="7">
        <v>130</v>
      </c>
      <c r="K136" s="7" t="s">
        <v>430</v>
      </c>
      <c r="L136" s="7">
        <v>1240</v>
      </c>
      <c r="M136" s="8">
        <v>65</v>
      </c>
      <c r="N136" s="7">
        <v>6321</v>
      </c>
      <c r="O136" s="7" t="s">
        <v>430</v>
      </c>
      <c r="P136" s="7">
        <v>34617</v>
      </c>
      <c r="Q136" s="8">
        <v>1244</v>
      </c>
      <c r="R136" s="12">
        <v>0.105</v>
      </c>
      <c r="S136" s="39">
        <v>0.15</v>
      </c>
      <c r="T136" s="8">
        <f t="shared" si="6"/>
        <v>610.05546604999995</v>
      </c>
    </row>
    <row r="137" spans="1:20" x14ac:dyDescent="0.25">
      <c r="A137" s="11" t="s">
        <v>137</v>
      </c>
      <c r="B137" s="7">
        <v>1351</v>
      </c>
      <c r="C137" s="7" t="s">
        <v>430</v>
      </c>
      <c r="D137" s="7">
        <v>1581.5</v>
      </c>
      <c r="E137" s="8">
        <v>1618</v>
      </c>
      <c r="F137" s="7">
        <v>40</v>
      </c>
      <c r="G137" s="7" t="s">
        <v>430</v>
      </c>
      <c r="H137" s="7">
        <v>20</v>
      </c>
      <c r="I137" s="8">
        <v>15</v>
      </c>
      <c r="J137" s="7">
        <v>115</v>
      </c>
      <c r="K137" s="7" t="s">
        <v>430</v>
      </c>
      <c r="L137" s="7">
        <v>1310</v>
      </c>
      <c r="M137" s="8">
        <v>70</v>
      </c>
      <c r="N137" s="7">
        <v>6292</v>
      </c>
      <c r="O137" s="7" t="s">
        <v>430</v>
      </c>
      <c r="P137" s="7">
        <v>37167</v>
      </c>
      <c r="Q137" s="8">
        <v>1117</v>
      </c>
      <c r="R137" s="12">
        <v>8.7999999999999995E-2</v>
      </c>
      <c r="S137" s="39">
        <v>0.14099999999999999</v>
      </c>
      <c r="T137" s="8">
        <f t="shared" si="6"/>
        <v>614.46773932799988</v>
      </c>
    </row>
    <row r="138" spans="1:20" x14ac:dyDescent="0.25">
      <c r="A138" s="11" t="s">
        <v>138</v>
      </c>
      <c r="B138" s="7">
        <v>1351</v>
      </c>
      <c r="C138" s="7" t="s">
        <v>430</v>
      </c>
      <c r="D138" s="7">
        <v>1581</v>
      </c>
      <c r="E138" s="8">
        <v>1618</v>
      </c>
      <c r="F138" s="7">
        <v>40</v>
      </c>
      <c r="G138" s="7" t="s">
        <v>430</v>
      </c>
      <c r="H138" s="7">
        <v>20</v>
      </c>
      <c r="I138" s="8">
        <v>18</v>
      </c>
      <c r="J138" s="7">
        <v>105</v>
      </c>
      <c r="K138" s="7" t="s">
        <v>430</v>
      </c>
      <c r="L138" s="7">
        <v>1230</v>
      </c>
      <c r="M138" s="8">
        <v>65</v>
      </c>
      <c r="N138" s="7">
        <v>5106</v>
      </c>
      <c r="O138" s="7" t="s">
        <v>430</v>
      </c>
      <c r="P138" s="7">
        <v>33650</v>
      </c>
      <c r="Q138" s="8">
        <v>1244</v>
      </c>
      <c r="R138" s="12">
        <v>8.5000000000000006E-2</v>
      </c>
      <c r="S138" s="39">
        <v>0.128</v>
      </c>
      <c r="T138" s="8">
        <f t="shared" si="6"/>
        <v>627.41789044999985</v>
      </c>
    </row>
    <row r="139" spans="1:20" x14ac:dyDescent="0.25">
      <c r="A139" s="11" t="s">
        <v>139</v>
      </c>
      <c r="B139" s="7">
        <v>1352</v>
      </c>
      <c r="C139" s="7" t="s">
        <v>430</v>
      </c>
      <c r="D139" s="7">
        <v>1581.5</v>
      </c>
      <c r="E139" s="8">
        <v>1619</v>
      </c>
      <c r="F139" s="7">
        <v>38</v>
      </c>
      <c r="G139" s="7" t="s">
        <v>430</v>
      </c>
      <c r="H139" s="7">
        <v>20</v>
      </c>
      <c r="I139" s="8">
        <v>19</v>
      </c>
      <c r="J139" s="7">
        <v>120</v>
      </c>
      <c r="K139" s="7" t="s">
        <v>430</v>
      </c>
      <c r="L139" s="7">
        <v>1430</v>
      </c>
      <c r="M139" s="8">
        <v>60</v>
      </c>
      <c r="N139" s="7">
        <v>5543</v>
      </c>
      <c r="O139" s="7" t="s">
        <v>430</v>
      </c>
      <c r="P139" s="7">
        <v>40572</v>
      </c>
      <c r="Q139" s="8">
        <v>1212</v>
      </c>
      <c r="R139" s="12">
        <v>8.4000000000000005E-2</v>
      </c>
      <c r="S139" s="39">
        <v>0.11700000000000001</v>
      </c>
      <c r="T139" s="8">
        <f t="shared" si="6"/>
        <v>638.84761827199986</v>
      </c>
    </row>
    <row r="140" spans="1:20" x14ac:dyDescent="0.25">
      <c r="A140" s="1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24" t="s">
        <v>6</v>
      </c>
      <c r="R140" s="25">
        <f>AVERAGE(R124:R139)</f>
        <v>0.10868750000000001</v>
      </c>
      <c r="S140" s="25">
        <f>AVERAGE(S124:S139)</f>
        <v>0.167375</v>
      </c>
      <c r="T140" s="26">
        <f>AVERAGE(T124:T139)</f>
        <v>592.59365610912505</v>
      </c>
    </row>
    <row r="141" spans="1:20" x14ac:dyDescent="0.25">
      <c r="A141" s="1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31" t="s">
        <v>9</v>
      </c>
      <c r="R141" s="25">
        <f>_xlfn.STDEV.P(R124:R139)</f>
        <v>2.2947545484212458E-2</v>
      </c>
      <c r="S141" s="25">
        <f>_xlfn.STDEV.P(S124:S139)</f>
        <v>3.1499751983150727E-2</v>
      </c>
      <c r="T141" s="26">
        <f>_xlfn.STDEV.P(T124:T139)</f>
        <v>27.021179989806853</v>
      </c>
    </row>
    <row r="142" spans="1:20" x14ac:dyDescent="0.25">
      <c r="A142" s="1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31" t="s">
        <v>7</v>
      </c>
      <c r="R142" s="25">
        <f>R141/(SQRT(T144))</f>
        <v>5.7368863710531145E-3</v>
      </c>
      <c r="S142" s="25">
        <f>S141/(SQRT(T144))</f>
        <v>7.8749379957876817E-3</v>
      </c>
      <c r="T142" s="26">
        <f>T141/(SQRT(T144))</f>
        <v>6.7552949974517134</v>
      </c>
    </row>
    <row r="143" spans="1:20" x14ac:dyDescent="0.25">
      <c r="A143" s="14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30"/>
      <c r="R143" s="28"/>
      <c r="S143" s="29" t="s">
        <v>8</v>
      </c>
      <c r="T143" s="26">
        <f>2*(SQRT(T141^2+50^2))/SQRT(T144)</f>
        <v>28.41717864268697</v>
      </c>
    </row>
    <row r="144" spans="1:20" x14ac:dyDescent="0.25">
      <c r="A144" s="14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30"/>
      <c r="R144" s="28"/>
      <c r="S144" s="29" t="s">
        <v>10</v>
      </c>
      <c r="T144" s="26">
        <v>16</v>
      </c>
    </row>
    <row r="145" spans="1:20" x14ac:dyDescent="0.25">
      <c r="A145" s="14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30"/>
      <c r="R145" s="28"/>
      <c r="S145" s="29"/>
      <c r="T145" s="30"/>
    </row>
    <row r="146" spans="1:20" x14ac:dyDescent="0.25">
      <c r="A146" s="11" t="s">
        <v>140</v>
      </c>
      <c r="B146" s="7">
        <v>1350</v>
      </c>
      <c r="C146" s="7" t="s">
        <v>430</v>
      </c>
      <c r="D146" s="7">
        <v>1581.5</v>
      </c>
      <c r="E146" s="8">
        <v>1616</v>
      </c>
      <c r="F146" s="7">
        <v>40</v>
      </c>
      <c r="G146" s="7" t="s">
        <v>430</v>
      </c>
      <c r="H146" s="7">
        <v>18</v>
      </c>
      <c r="I146" s="8">
        <v>22</v>
      </c>
      <c r="J146" s="7">
        <v>285</v>
      </c>
      <c r="K146" s="7" t="s">
        <v>430</v>
      </c>
      <c r="L146" s="7">
        <v>2200</v>
      </c>
      <c r="M146" s="8">
        <v>135</v>
      </c>
      <c r="N146" s="7">
        <v>15594</v>
      </c>
      <c r="O146" s="7" t="s">
        <v>430</v>
      </c>
      <c r="P146" s="7">
        <v>58186</v>
      </c>
      <c r="Q146" s="8">
        <v>3159</v>
      </c>
      <c r="R146" s="12">
        <v>0.13</v>
      </c>
      <c r="S146" s="39">
        <v>0.20300000000000001</v>
      </c>
      <c r="T146" s="8">
        <f t="shared" ref="T146:T163" si="7">737.3+320.9*(R146)-1067*(S146)-80.638*(R146^2)</f>
        <v>561.05321779999997</v>
      </c>
    </row>
    <row r="147" spans="1:20" x14ac:dyDescent="0.25">
      <c r="A147" s="11" t="s">
        <v>141</v>
      </c>
      <c r="B147" s="7">
        <v>1350</v>
      </c>
      <c r="C147" s="7" t="s">
        <v>430</v>
      </c>
      <c r="D147" s="7">
        <v>1581</v>
      </c>
      <c r="E147" s="8">
        <v>1616</v>
      </c>
      <c r="F147" s="7">
        <v>40</v>
      </c>
      <c r="G147" s="7" t="s">
        <v>430</v>
      </c>
      <c r="H147" s="7">
        <v>19.5</v>
      </c>
      <c r="I147" s="8">
        <v>26</v>
      </c>
      <c r="J147" s="7">
        <v>260</v>
      </c>
      <c r="K147" s="7" t="s">
        <v>430</v>
      </c>
      <c r="L147" s="7">
        <v>2010</v>
      </c>
      <c r="M147" s="8">
        <v>130</v>
      </c>
      <c r="N147" s="7">
        <v>14753</v>
      </c>
      <c r="O147" s="7" t="s">
        <v>430</v>
      </c>
      <c r="P147" s="7">
        <v>55602</v>
      </c>
      <c r="Q147" s="8">
        <v>3595</v>
      </c>
      <c r="R147" s="12">
        <v>0.129</v>
      </c>
      <c r="S147" s="39">
        <v>0.2</v>
      </c>
      <c r="T147" s="8">
        <f t="shared" si="7"/>
        <v>563.95420304200002</v>
      </c>
    </row>
    <row r="148" spans="1:20" x14ac:dyDescent="0.25">
      <c r="A148" s="11" t="s">
        <v>142</v>
      </c>
      <c r="B148" s="7">
        <v>1349</v>
      </c>
      <c r="C148" s="7" t="s">
        <v>430</v>
      </c>
      <c r="D148" s="7">
        <v>1581</v>
      </c>
      <c r="E148" s="8">
        <v>1618</v>
      </c>
      <c r="F148" s="7">
        <v>40</v>
      </c>
      <c r="G148" s="7" t="s">
        <v>430</v>
      </c>
      <c r="H148" s="7">
        <v>19.5</v>
      </c>
      <c r="I148" s="8">
        <v>18</v>
      </c>
      <c r="J148" s="7">
        <v>220</v>
      </c>
      <c r="K148" s="7" t="s">
        <v>430</v>
      </c>
      <c r="L148" s="7">
        <v>1740</v>
      </c>
      <c r="M148" s="8">
        <v>120</v>
      </c>
      <c r="N148" s="7">
        <v>11591</v>
      </c>
      <c r="O148" s="7" t="s">
        <v>430</v>
      </c>
      <c r="P148" s="7">
        <v>48133</v>
      </c>
      <c r="Q148" s="8">
        <v>2297</v>
      </c>
      <c r="R148" s="12">
        <v>0.126</v>
      </c>
      <c r="S148" s="39">
        <v>0.187</v>
      </c>
      <c r="T148" s="8">
        <f t="shared" si="7"/>
        <v>576.92419111200002</v>
      </c>
    </row>
    <row r="149" spans="1:20" x14ac:dyDescent="0.25">
      <c r="A149" s="11" t="s">
        <v>143</v>
      </c>
      <c r="B149" s="7">
        <v>1351</v>
      </c>
      <c r="C149" s="7" t="s">
        <v>430</v>
      </c>
      <c r="D149" s="7">
        <v>1581</v>
      </c>
      <c r="E149" s="8">
        <v>1616</v>
      </c>
      <c r="F149" s="7">
        <v>40</v>
      </c>
      <c r="G149" s="7" t="s">
        <v>430</v>
      </c>
      <c r="H149" s="7">
        <v>18</v>
      </c>
      <c r="I149" s="8">
        <v>20</v>
      </c>
      <c r="J149" s="7">
        <v>225</v>
      </c>
      <c r="K149" s="7" t="s">
        <v>430</v>
      </c>
      <c r="L149" s="7">
        <v>1900</v>
      </c>
      <c r="M149" s="8">
        <v>105</v>
      </c>
      <c r="N149" s="7">
        <v>11854</v>
      </c>
      <c r="O149" s="7" t="s">
        <v>430</v>
      </c>
      <c r="P149" s="7">
        <v>50251</v>
      </c>
      <c r="Q149" s="8">
        <v>2233</v>
      </c>
      <c r="R149" s="12">
        <v>0.11799999999999999</v>
      </c>
      <c r="S149" s="39">
        <v>0.184</v>
      </c>
      <c r="T149" s="8">
        <f t="shared" si="7"/>
        <v>577.7153964879999</v>
      </c>
    </row>
    <row r="150" spans="1:20" x14ac:dyDescent="0.25">
      <c r="A150" s="11" t="s">
        <v>144</v>
      </c>
      <c r="B150" s="7">
        <v>1348</v>
      </c>
      <c r="C150" s="7" t="s">
        <v>430</v>
      </c>
      <c r="D150" s="7">
        <v>1581</v>
      </c>
      <c r="E150" s="8">
        <v>1614</v>
      </c>
      <c r="F150" s="7">
        <v>40</v>
      </c>
      <c r="G150" s="7" t="s">
        <v>430</v>
      </c>
      <c r="H150" s="7">
        <v>19.5</v>
      </c>
      <c r="I150" s="8">
        <v>25</v>
      </c>
      <c r="J150" s="7">
        <v>140</v>
      </c>
      <c r="K150" s="7" t="s">
        <v>430</v>
      </c>
      <c r="L150" s="7">
        <v>1170</v>
      </c>
      <c r="M150" s="8">
        <v>110</v>
      </c>
      <c r="N150" s="7">
        <v>7944</v>
      </c>
      <c r="O150" s="7" t="s">
        <v>430</v>
      </c>
      <c r="P150" s="7">
        <v>32365</v>
      </c>
      <c r="Q150" s="8">
        <v>2925</v>
      </c>
      <c r="R150" s="12">
        <v>0.12</v>
      </c>
      <c r="S150" s="39">
        <v>0.184</v>
      </c>
      <c r="T150" s="8">
        <f t="shared" si="7"/>
        <v>578.31881280000005</v>
      </c>
    </row>
    <row r="151" spans="1:20" x14ac:dyDescent="0.25">
      <c r="A151" s="11" t="s">
        <v>145</v>
      </c>
      <c r="B151" s="7">
        <v>1350</v>
      </c>
      <c r="C151" s="7" t="s">
        <v>430</v>
      </c>
      <c r="D151" s="7">
        <v>1582</v>
      </c>
      <c r="E151" s="8">
        <v>1615</v>
      </c>
      <c r="F151" s="7">
        <v>42</v>
      </c>
      <c r="G151" s="7" t="s">
        <v>430</v>
      </c>
      <c r="H151" s="7">
        <v>18</v>
      </c>
      <c r="I151" s="8">
        <v>22</v>
      </c>
      <c r="J151" s="7">
        <v>355</v>
      </c>
      <c r="K151" s="7" t="s">
        <v>430</v>
      </c>
      <c r="L151" s="7">
        <v>3255</v>
      </c>
      <c r="M151" s="8">
        <v>185</v>
      </c>
      <c r="N151" s="7">
        <v>19638</v>
      </c>
      <c r="O151" s="7" t="s">
        <v>430</v>
      </c>
      <c r="P151" s="7">
        <v>86088</v>
      </c>
      <c r="Q151" s="8">
        <v>4328</v>
      </c>
      <c r="R151" s="12">
        <v>0.109</v>
      </c>
      <c r="S151" s="39">
        <v>0.17799999999999999</v>
      </c>
      <c r="T151" s="8">
        <f t="shared" si="7"/>
        <v>581.39403992200005</v>
      </c>
    </row>
    <row r="152" spans="1:20" x14ac:dyDescent="0.25">
      <c r="A152" s="11" t="s">
        <v>146</v>
      </c>
      <c r="B152" s="7">
        <v>1351</v>
      </c>
      <c r="C152" s="7" t="s">
        <v>430</v>
      </c>
      <c r="D152" s="7">
        <v>1581.5</v>
      </c>
      <c r="E152" s="8">
        <v>1616</v>
      </c>
      <c r="F152" s="7">
        <v>40</v>
      </c>
      <c r="G152" s="7" t="s">
        <v>430</v>
      </c>
      <c r="H152" s="7">
        <v>18</v>
      </c>
      <c r="I152" s="8">
        <v>22</v>
      </c>
      <c r="J152" s="7">
        <v>325</v>
      </c>
      <c r="K152" s="7" t="s">
        <v>430</v>
      </c>
      <c r="L152" s="7">
        <v>2900</v>
      </c>
      <c r="M152" s="8">
        <v>135</v>
      </c>
      <c r="N152" s="7">
        <v>17123</v>
      </c>
      <c r="O152" s="7" t="s">
        <v>430</v>
      </c>
      <c r="P152" s="7">
        <v>76699</v>
      </c>
      <c r="Q152" s="8">
        <v>3159</v>
      </c>
      <c r="R152" s="12">
        <v>0.112</v>
      </c>
      <c r="S152" s="39">
        <v>0.17699999999999999</v>
      </c>
      <c r="T152" s="8">
        <f t="shared" si="7"/>
        <v>583.37027692799984</v>
      </c>
    </row>
    <row r="153" spans="1:20" x14ac:dyDescent="0.25">
      <c r="A153" s="11" t="s">
        <v>147</v>
      </c>
      <c r="B153" s="7">
        <v>1349</v>
      </c>
      <c r="C153" s="7" t="s">
        <v>430</v>
      </c>
      <c r="D153" s="7">
        <v>1581</v>
      </c>
      <c r="E153" s="8">
        <v>1615</v>
      </c>
      <c r="F153" s="7">
        <v>45</v>
      </c>
      <c r="G153" s="7" t="s">
        <v>430</v>
      </c>
      <c r="H153" s="7">
        <v>18.5</v>
      </c>
      <c r="I153" s="8">
        <v>22</v>
      </c>
      <c r="J153" s="7">
        <v>170</v>
      </c>
      <c r="K153" s="7" t="s">
        <v>430</v>
      </c>
      <c r="L153" s="7">
        <v>1650</v>
      </c>
      <c r="M153" s="8">
        <v>80</v>
      </c>
      <c r="N153" s="7">
        <v>9300</v>
      </c>
      <c r="O153" s="7" t="s">
        <v>430</v>
      </c>
      <c r="P153" s="7">
        <v>43303</v>
      </c>
      <c r="Q153" s="8">
        <v>1872</v>
      </c>
      <c r="R153" s="12">
        <v>0.10299999999999999</v>
      </c>
      <c r="S153" s="39">
        <v>0.17100000000000001</v>
      </c>
      <c r="T153" s="8">
        <f t="shared" si="7"/>
        <v>587.04021145799993</v>
      </c>
    </row>
    <row r="154" spans="1:20" x14ac:dyDescent="0.25">
      <c r="A154" s="11" t="s">
        <v>148</v>
      </c>
      <c r="B154" s="7">
        <v>1349</v>
      </c>
      <c r="C154" s="7" t="s">
        <v>430</v>
      </c>
      <c r="D154" s="7">
        <v>1581</v>
      </c>
      <c r="E154" s="8">
        <v>1615</v>
      </c>
      <c r="F154" s="7">
        <v>41</v>
      </c>
      <c r="G154" s="7" t="s">
        <v>430</v>
      </c>
      <c r="H154" s="7">
        <v>19</v>
      </c>
      <c r="I154" s="8">
        <v>25</v>
      </c>
      <c r="J154" s="7">
        <v>155</v>
      </c>
      <c r="K154" s="7" t="s">
        <v>430</v>
      </c>
      <c r="L154" s="7">
        <v>1470</v>
      </c>
      <c r="M154" s="8">
        <v>100</v>
      </c>
      <c r="N154" s="7">
        <v>8693</v>
      </c>
      <c r="O154" s="7" t="s">
        <v>430</v>
      </c>
      <c r="P154" s="7">
        <v>39621</v>
      </c>
      <c r="Q154" s="8">
        <v>2659</v>
      </c>
      <c r="R154" s="12">
        <v>0.105</v>
      </c>
      <c r="S154" s="39">
        <v>0.17100000000000001</v>
      </c>
      <c r="T154" s="8">
        <f t="shared" si="7"/>
        <v>587.64846604999991</v>
      </c>
    </row>
    <row r="155" spans="1:20" x14ac:dyDescent="0.25">
      <c r="A155" s="11" t="s">
        <v>149</v>
      </c>
      <c r="B155" s="7">
        <v>1348</v>
      </c>
      <c r="C155" s="7" t="s">
        <v>430</v>
      </c>
      <c r="D155" s="7">
        <v>1581.5</v>
      </c>
      <c r="E155" s="8">
        <v>1614</v>
      </c>
      <c r="F155" s="7">
        <v>45</v>
      </c>
      <c r="G155" s="7" t="s">
        <v>430</v>
      </c>
      <c r="H155" s="7">
        <v>19</v>
      </c>
      <c r="I155" s="8">
        <v>26</v>
      </c>
      <c r="J155" s="7">
        <v>165</v>
      </c>
      <c r="K155" s="7" t="s">
        <v>430</v>
      </c>
      <c r="L155" s="7">
        <v>1600</v>
      </c>
      <c r="M155" s="8">
        <v>165</v>
      </c>
      <c r="N155" s="7">
        <v>9780</v>
      </c>
      <c r="O155" s="7" t="s">
        <v>430</v>
      </c>
      <c r="P155" s="7">
        <v>43125</v>
      </c>
      <c r="Q155" s="8">
        <v>4562</v>
      </c>
      <c r="R155" s="12">
        <v>0.10299999999999999</v>
      </c>
      <c r="S155" s="39">
        <v>0.17</v>
      </c>
      <c r="T155" s="8">
        <f t="shared" si="7"/>
        <v>588.10721145799994</v>
      </c>
    </row>
    <row r="156" spans="1:20" x14ac:dyDescent="0.25">
      <c r="A156" s="11" t="s">
        <v>150</v>
      </c>
      <c r="B156" s="7">
        <v>1349</v>
      </c>
      <c r="C156" s="7" t="s">
        <v>430</v>
      </c>
      <c r="D156" s="7">
        <v>1581</v>
      </c>
      <c r="E156" s="8">
        <v>1613</v>
      </c>
      <c r="F156" s="7">
        <v>40</v>
      </c>
      <c r="G156" s="7" t="s">
        <v>430</v>
      </c>
      <c r="H156" s="7">
        <v>20</v>
      </c>
      <c r="I156" s="8">
        <v>25</v>
      </c>
      <c r="J156" s="7">
        <v>135</v>
      </c>
      <c r="K156" s="7" t="s">
        <v>430</v>
      </c>
      <c r="L156" s="7">
        <v>1210</v>
      </c>
      <c r="M156" s="8">
        <v>100</v>
      </c>
      <c r="N156" s="7">
        <v>6565</v>
      </c>
      <c r="O156" s="7" t="s">
        <v>430</v>
      </c>
      <c r="P156" s="7">
        <v>33102</v>
      </c>
      <c r="Q156" s="8">
        <v>2659</v>
      </c>
      <c r="R156" s="12">
        <v>0.112</v>
      </c>
      <c r="S156" s="39">
        <v>0.16500000000000001</v>
      </c>
      <c r="T156" s="8">
        <f t="shared" si="7"/>
        <v>596.17427692799993</v>
      </c>
    </row>
    <row r="157" spans="1:20" x14ac:dyDescent="0.25">
      <c r="A157" s="11" t="s">
        <v>151</v>
      </c>
      <c r="B157" s="7">
        <v>1351</v>
      </c>
      <c r="C157" s="7" t="s">
        <v>430</v>
      </c>
      <c r="D157" s="7">
        <v>1581</v>
      </c>
      <c r="E157" s="8">
        <v>1616</v>
      </c>
      <c r="F157" s="7">
        <v>37</v>
      </c>
      <c r="G157" s="7" t="s">
        <v>430</v>
      </c>
      <c r="H157" s="7">
        <v>19</v>
      </c>
      <c r="I157" s="8">
        <v>22</v>
      </c>
      <c r="J157" s="7">
        <v>295</v>
      </c>
      <c r="K157" s="7" t="s">
        <v>430</v>
      </c>
      <c r="L157" s="7">
        <v>2600</v>
      </c>
      <c r="M157" s="8">
        <v>125</v>
      </c>
      <c r="N157" s="7">
        <v>14377</v>
      </c>
      <c r="O157" s="7" t="s">
        <v>430</v>
      </c>
      <c r="P157" s="7">
        <v>70079</v>
      </c>
      <c r="Q157" s="8">
        <v>2925</v>
      </c>
      <c r="R157" s="12">
        <v>0.113</v>
      </c>
      <c r="S157" s="39">
        <v>0.16500000000000001</v>
      </c>
      <c r="T157" s="8">
        <f t="shared" si="7"/>
        <v>596.47703337799987</v>
      </c>
    </row>
    <row r="158" spans="1:20" x14ac:dyDescent="0.25">
      <c r="A158" s="11" t="s">
        <v>152</v>
      </c>
      <c r="B158" s="7">
        <v>1348</v>
      </c>
      <c r="C158" s="7" t="s">
        <v>430</v>
      </c>
      <c r="D158" s="7">
        <v>1580.5</v>
      </c>
      <c r="E158" s="8">
        <v>1615</v>
      </c>
      <c r="F158" s="7">
        <v>41</v>
      </c>
      <c r="G158" s="7" t="s">
        <v>430</v>
      </c>
      <c r="H158" s="7">
        <v>18</v>
      </c>
      <c r="I158" s="8">
        <v>25</v>
      </c>
      <c r="J158" s="7">
        <v>125</v>
      </c>
      <c r="K158" s="7" t="s">
        <v>430</v>
      </c>
      <c r="L158" s="7">
        <v>1450</v>
      </c>
      <c r="M158" s="8">
        <v>100</v>
      </c>
      <c r="N158" s="7">
        <v>7010</v>
      </c>
      <c r="O158" s="7" t="s">
        <v>430</v>
      </c>
      <c r="P158" s="7">
        <v>37025</v>
      </c>
      <c r="Q158" s="8">
        <v>2659</v>
      </c>
      <c r="R158" s="12">
        <v>8.5999999999999993E-2</v>
      </c>
      <c r="S158" s="39">
        <v>0.15</v>
      </c>
      <c r="T158" s="8">
        <f t="shared" si="7"/>
        <v>604.251001352</v>
      </c>
    </row>
    <row r="159" spans="1:20" x14ac:dyDescent="0.25">
      <c r="A159" s="11" t="s">
        <v>153</v>
      </c>
      <c r="B159" s="7">
        <v>1348</v>
      </c>
      <c r="C159" s="7" t="s">
        <v>430</v>
      </c>
      <c r="D159" s="7">
        <v>1581</v>
      </c>
      <c r="E159" s="8">
        <v>1614</v>
      </c>
      <c r="F159" s="7">
        <v>40</v>
      </c>
      <c r="G159" s="7" t="s">
        <v>430</v>
      </c>
      <c r="H159" s="7">
        <v>19.5</v>
      </c>
      <c r="I159" s="8">
        <v>25</v>
      </c>
      <c r="J159" s="7">
        <v>120</v>
      </c>
      <c r="K159" s="7" t="s">
        <v>430</v>
      </c>
      <c r="L159" s="7">
        <v>1320</v>
      </c>
      <c r="M159" s="8">
        <v>80</v>
      </c>
      <c r="N159" s="7">
        <v>6809</v>
      </c>
      <c r="O159" s="7" t="s">
        <v>430</v>
      </c>
      <c r="P159" s="7">
        <v>36515</v>
      </c>
      <c r="Q159" s="8">
        <v>2127</v>
      </c>
      <c r="R159" s="12">
        <v>9.0999999999999998E-2</v>
      </c>
      <c r="S159" s="39">
        <v>0.15</v>
      </c>
      <c r="T159" s="8">
        <f t="shared" si="7"/>
        <v>605.78413672199997</v>
      </c>
    </row>
    <row r="160" spans="1:20" x14ac:dyDescent="0.25">
      <c r="A160" s="11" t="s">
        <v>154</v>
      </c>
      <c r="B160" s="7">
        <v>1344</v>
      </c>
      <c r="C160" s="7" t="s">
        <v>430</v>
      </c>
      <c r="D160" s="7">
        <v>1581</v>
      </c>
      <c r="E160" s="8">
        <v>1613</v>
      </c>
      <c r="F160" s="7">
        <v>57</v>
      </c>
      <c r="G160" s="7" t="s">
        <v>430</v>
      </c>
      <c r="H160" s="7">
        <v>19</v>
      </c>
      <c r="I160" s="8">
        <v>25</v>
      </c>
      <c r="J160" s="7">
        <v>95</v>
      </c>
      <c r="K160" s="7" t="s">
        <v>430</v>
      </c>
      <c r="L160" s="7">
        <v>1450</v>
      </c>
      <c r="M160" s="8">
        <v>95</v>
      </c>
      <c r="N160" s="7">
        <v>5759</v>
      </c>
      <c r="O160" s="7" t="s">
        <v>430</v>
      </c>
      <c r="P160" s="7">
        <v>37685</v>
      </c>
      <c r="Q160" s="8">
        <v>2526</v>
      </c>
      <c r="R160" s="12">
        <v>6.6000000000000003E-2</v>
      </c>
      <c r="S160" s="39">
        <v>0.13300000000000001</v>
      </c>
      <c r="T160" s="8">
        <f t="shared" si="7"/>
        <v>616.21714087199985</v>
      </c>
    </row>
    <row r="161" spans="1:20" x14ac:dyDescent="0.25">
      <c r="A161" s="11" t="s">
        <v>155</v>
      </c>
      <c r="B161" s="7">
        <v>1348</v>
      </c>
      <c r="C161" s="7" t="s">
        <v>430</v>
      </c>
      <c r="D161" s="7">
        <v>1581</v>
      </c>
      <c r="E161" s="8">
        <v>1615</v>
      </c>
      <c r="F161" s="7">
        <v>51</v>
      </c>
      <c r="G161" s="7" t="s">
        <v>430</v>
      </c>
      <c r="H161" s="7">
        <v>18.5</v>
      </c>
      <c r="I161" s="8">
        <v>25</v>
      </c>
      <c r="J161" s="7">
        <v>70</v>
      </c>
      <c r="K161" s="7" t="s">
        <v>430</v>
      </c>
      <c r="L161" s="7">
        <v>1050</v>
      </c>
      <c r="M161" s="8">
        <v>80</v>
      </c>
      <c r="N161" s="7">
        <v>4340</v>
      </c>
      <c r="O161" s="7" t="s">
        <v>430</v>
      </c>
      <c r="P161" s="7">
        <v>28542</v>
      </c>
      <c r="Q161" s="8">
        <v>2127</v>
      </c>
      <c r="R161" s="12">
        <v>6.7000000000000004E-2</v>
      </c>
      <c r="S161" s="39">
        <v>0.124</v>
      </c>
      <c r="T161" s="8">
        <f t="shared" si="7"/>
        <v>626.13031601800003</v>
      </c>
    </row>
    <row r="162" spans="1:20" x14ac:dyDescent="0.25">
      <c r="A162" s="11" t="s">
        <v>156</v>
      </c>
      <c r="B162" s="7">
        <v>1350</v>
      </c>
      <c r="C162" s="7" t="s">
        <v>430</v>
      </c>
      <c r="D162" s="7">
        <v>1581</v>
      </c>
      <c r="E162" s="8">
        <v>1613</v>
      </c>
      <c r="F162" s="7">
        <v>47</v>
      </c>
      <c r="G162" s="7" t="s">
        <v>430</v>
      </c>
      <c r="H162" s="7">
        <v>19</v>
      </c>
      <c r="I162" s="8">
        <v>25</v>
      </c>
      <c r="J162" s="7">
        <v>105</v>
      </c>
      <c r="K162" s="7" t="s">
        <v>430</v>
      </c>
      <c r="L162" s="7">
        <v>1570</v>
      </c>
      <c r="M162" s="8">
        <v>95</v>
      </c>
      <c r="N162" s="7">
        <v>5248</v>
      </c>
      <c r="O162" s="7" t="s">
        <v>430</v>
      </c>
      <c r="P162" s="7">
        <v>42317</v>
      </c>
      <c r="Q162" s="8">
        <v>2526</v>
      </c>
      <c r="R162" s="12">
        <v>6.7000000000000004E-2</v>
      </c>
      <c r="S162" s="39">
        <v>0.105</v>
      </c>
      <c r="T162" s="8">
        <f t="shared" si="7"/>
        <v>646.40331601800006</v>
      </c>
    </row>
    <row r="163" spans="1:20" x14ac:dyDescent="0.25">
      <c r="A163" s="11" t="s">
        <v>157</v>
      </c>
      <c r="B163" s="7">
        <v>1350</v>
      </c>
      <c r="C163" s="7" t="s">
        <v>430</v>
      </c>
      <c r="D163" s="7">
        <v>1581</v>
      </c>
      <c r="E163" s="8">
        <v>1613</v>
      </c>
      <c r="F163" s="7">
        <v>37</v>
      </c>
      <c r="G163" s="7" t="s">
        <v>430</v>
      </c>
      <c r="H163" s="7">
        <v>19</v>
      </c>
      <c r="I163" s="8">
        <v>25</v>
      </c>
      <c r="J163" s="7">
        <v>145</v>
      </c>
      <c r="K163" s="7" t="s">
        <v>430</v>
      </c>
      <c r="L163" s="7">
        <v>2050</v>
      </c>
      <c r="M163" s="8">
        <v>125</v>
      </c>
      <c r="N163" s="7">
        <v>5706</v>
      </c>
      <c r="O163" s="7" t="s">
        <v>430</v>
      </c>
      <c r="P163" s="7">
        <v>53278</v>
      </c>
      <c r="Q163" s="8">
        <v>3323</v>
      </c>
      <c r="R163" s="12">
        <v>7.0999999999999994E-2</v>
      </c>
      <c r="S163" s="39">
        <v>9.1999999999999998E-2</v>
      </c>
      <c r="T163" s="8">
        <f t="shared" si="7"/>
        <v>661.513403842</v>
      </c>
    </row>
    <row r="164" spans="1:20" x14ac:dyDescent="0.25">
      <c r="A164" s="36"/>
      <c r="E164" s="1"/>
      <c r="I164" s="1"/>
      <c r="M164" s="1"/>
      <c r="Q164" s="31" t="s">
        <v>6</v>
      </c>
      <c r="R164" s="32">
        <f>AVERAGE(R146:R163)</f>
        <v>0.10155555555555557</v>
      </c>
      <c r="S164" s="25">
        <f>AVERAGE(S146:S163)</f>
        <v>0.16161111111111109</v>
      </c>
      <c r="T164" s="26">
        <f>AVERAGE(T146:T163)</f>
        <v>596.58203623266661</v>
      </c>
    </row>
    <row r="165" spans="1:20" x14ac:dyDescent="0.25">
      <c r="A165" s="36"/>
      <c r="E165" s="1"/>
      <c r="I165" s="1"/>
      <c r="M165" s="1"/>
      <c r="Q165" s="31" t="s">
        <v>9</v>
      </c>
      <c r="R165" s="32">
        <f>_xlfn.STDEV.P(R146:R163)</f>
        <v>2.1253031737253136E-2</v>
      </c>
      <c r="S165" s="25">
        <f>_xlfn.STDEV.P(S146:S163)</f>
        <v>2.996505166001992E-2</v>
      </c>
      <c r="T165" s="26">
        <f>_xlfn.STDEV.P(T146:T163)</f>
        <v>25.982100536711169</v>
      </c>
    </row>
    <row r="166" spans="1:20" x14ac:dyDescent="0.25">
      <c r="A166" s="36"/>
      <c r="E166" s="1"/>
      <c r="I166" s="1"/>
      <c r="M166" s="1"/>
      <c r="Q166" s="31" t="s">
        <v>7</v>
      </c>
      <c r="R166" s="32">
        <f>R165/(SQRT(T168))</f>
        <v>5.0093876207282012E-3</v>
      </c>
      <c r="S166" s="25">
        <f>S165/(SQRT(T168))</f>
        <v>7.0628304091350999E-3</v>
      </c>
      <c r="T166" s="26">
        <f>T165/(SQRT(T168))</f>
        <v>6.124039826326368</v>
      </c>
    </row>
    <row r="167" spans="1:20" x14ac:dyDescent="0.25">
      <c r="A167" s="36"/>
      <c r="E167" s="1"/>
      <c r="I167" s="1"/>
      <c r="M167" s="1"/>
      <c r="Q167" s="33"/>
      <c r="R167" s="34"/>
      <c r="S167" s="29" t="s">
        <v>8</v>
      </c>
      <c r="T167" s="26">
        <f>2*(SQRT(T165^2+50^2))/SQRT(T168)</f>
        <v>26.562586672485072</v>
      </c>
    </row>
    <row r="168" spans="1:20" x14ac:dyDescent="0.25">
      <c r="A168" s="36"/>
      <c r="E168" s="1"/>
      <c r="I168" s="1"/>
      <c r="M168" s="1"/>
      <c r="Q168" s="33"/>
      <c r="R168" s="34"/>
      <c r="S168" s="29" t="s">
        <v>10</v>
      </c>
      <c r="T168" s="26">
        <v>18</v>
      </c>
    </row>
    <row r="169" spans="1:20" x14ac:dyDescent="0.25">
      <c r="A169" s="36"/>
      <c r="E169" s="1"/>
      <c r="I169" s="1"/>
      <c r="M169" s="1"/>
      <c r="Q169" s="33"/>
      <c r="R169" s="34"/>
      <c r="S169" s="29"/>
      <c r="T169" s="30"/>
    </row>
    <row r="170" spans="1:20" x14ac:dyDescent="0.25">
      <c r="A170" s="11" t="s">
        <v>109</v>
      </c>
      <c r="B170" s="7">
        <v>1348</v>
      </c>
      <c r="C170" s="7" t="s">
        <v>430</v>
      </c>
      <c r="D170" s="7">
        <v>1581</v>
      </c>
      <c r="E170" s="8">
        <v>1618</v>
      </c>
      <c r="F170" s="7">
        <v>47</v>
      </c>
      <c r="G170" s="7" t="s">
        <v>430</v>
      </c>
      <c r="H170" s="7">
        <v>17.5</v>
      </c>
      <c r="I170" s="8">
        <v>15</v>
      </c>
      <c r="J170" s="7">
        <v>130</v>
      </c>
      <c r="K170" s="7" t="s">
        <v>430</v>
      </c>
      <c r="L170" s="7">
        <v>1520</v>
      </c>
      <c r="M170" s="8">
        <v>50</v>
      </c>
      <c r="N170" s="7">
        <v>8668</v>
      </c>
      <c r="O170" s="7" t="s">
        <v>430</v>
      </c>
      <c r="P170" s="7">
        <v>39759</v>
      </c>
      <c r="Q170" s="8">
        <v>798</v>
      </c>
      <c r="R170" s="12">
        <v>8.5999999999999993E-2</v>
      </c>
      <c r="S170" s="39">
        <v>0.17899999999999999</v>
      </c>
      <c r="T170" s="8">
        <f t="shared" ref="T170:T187" si="8">737.3+320.9*(R170)-1067*(S170)-80.638*(R170^2)</f>
        <v>573.30800135199991</v>
      </c>
    </row>
    <row r="171" spans="1:20" x14ac:dyDescent="0.25">
      <c r="A171" s="11" t="s">
        <v>118</v>
      </c>
      <c r="B171" s="7">
        <v>1350</v>
      </c>
      <c r="C171" s="7" t="s">
        <v>430</v>
      </c>
      <c r="D171" s="7">
        <v>1581</v>
      </c>
      <c r="E171" s="8">
        <v>1620</v>
      </c>
      <c r="F171" s="7">
        <v>45</v>
      </c>
      <c r="G171" s="7" t="s">
        <v>430</v>
      </c>
      <c r="H171" s="7">
        <v>17</v>
      </c>
      <c r="I171" s="8">
        <v>19</v>
      </c>
      <c r="J171" s="7">
        <v>125</v>
      </c>
      <c r="K171" s="7" t="s">
        <v>430</v>
      </c>
      <c r="L171" s="7">
        <v>1480</v>
      </c>
      <c r="M171" s="8">
        <v>60</v>
      </c>
      <c r="N171" s="7">
        <v>7409</v>
      </c>
      <c r="O171" s="7" t="s">
        <v>430</v>
      </c>
      <c r="P171" s="7">
        <v>38245</v>
      </c>
      <c r="Q171" s="8">
        <v>1212</v>
      </c>
      <c r="R171" s="12">
        <v>8.4000000000000005E-2</v>
      </c>
      <c r="S171" s="39">
        <v>0.158</v>
      </c>
      <c r="T171" s="8">
        <f t="shared" si="8"/>
        <v>595.10061827199991</v>
      </c>
    </row>
    <row r="172" spans="1:20" x14ac:dyDescent="0.25">
      <c r="A172" s="11" t="s">
        <v>116</v>
      </c>
      <c r="B172" s="7">
        <v>1345</v>
      </c>
      <c r="C172" s="7" t="s">
        <v>430</v>
      </c>
      <c r="D172" s="7">
        <v>1581.5</v>
      </c>
      <c r="E172" s="8">
        <v>1620</v>
      </c>
      <c r="F172" s="7">
        <v>60</v>
      </c>
      <c r="G172" s="7" t="s">
        <v>430</v>
      </c>
      <c r="H172" s="7">
        <v>17</v>
      </c>
      <c r="I172" s="8">
        <v>15</v>
      </c>
      <c r="J172" s="7">
        <v>50</v>
      </c>
      <c r="K172" s="7" t="s">
        <v>430</v>
      </c>
      <c r="L172" s="7">
        <v>1650</v>
      </c>
      <c r="M172" s="8">
        <v>20</v>
      </c>
      <c r="N172" s="7">
        <v>4712</v>
      </c>
      <c r="O172" s="7" t="s">
        <v>430</v>
      </c>
      <c r="P172" s="7">
        <v>40503</v>
      </c>
      <c r="Q172" s="8">
        <v>319</v>
      </c>
      <c r="R172" s="12">
        <v>0.03</v>
      </c>
      <c r="S172" s="39">
        <v>0.10299999999999999</v>
      </c>
      <c r="T172" s="8">
        <f t="shared" si="8"/>
        <v>636.95342579999999</v>
      </c>
    </row>
    <row r="173" spans="1:20" x14ac:dyDescent="0.25">
      <c r="A173" s="11" t="s">
        <v>113</v>
      </c>
      <c r="B173" s="7">
        <v>1350</v>
      </c>
      <c r="C173" s="7" t="s">
        <v>430</v>
      </c>
      <c r="D173" s="7">
        <v>1581</v>
      </c>
      <c r="E173" s="8">
        <v>1622</v>
      </c>
      <c r="F173" s="7">
        <v>50</v>
      </c>
      <c r="G173" s="7" t="s">
        <v>430</v>
      </c>
      <c r="H173" s="7">
        <v>17</v>
      </c>
      <c r="I173" s="8">
        <v>12</v>
      </c>
      <c r="J173" s="7">
        <v>70</v>
      </c>
      <c r="K173" s="7" t="s">
        <v>430</v>
      </c>
      <c r="L173" s="7">
        <v>1750</v>
      </c>
      <c r="M173" s="8">
        <v>20</v>
      </c>
      <c r="N173" s="7">
        <v>4965</v>
      </c>
      <c r="O173" s="7" t="s">
        <v>430</v>
      </c>
      <c r="P173" s="7">
        <v>42958</v>
      </c>
      <c r="Q173" s="8">
        <v>255</v>
      </c>
      <c r="R173" s="12">
        <v>0.04</v>
      </c>
      <c r="S173" s="39">
        <v>0.10299999999999999</v>
      </c>
      <c r="T173" s="8">
        <f t="shared" si="8"/>
        <v>640.10597919999998</v>
      </c>
    </row>
    <row r="174" spans="1:20" x14ac:dyDescent="0.25">
      <c r="A174" s="11" t="s">
        <v>106</v>
      </c>
      <c r="B174" s="7">
        <v>1345</v>
      </c>
      <c r="C174" s="7" t="s">
        <v>430</v>
      </c>
      <c r="D174" s="7">
        <v>1581</v>
      </c>
      <c r="E174" s="8">
        <v>1623</v>
      </c>
      <c r="F174" s="7">
        <v>60</v>
      </c>
      <c r="G174" s="7" t="s">
        <v>430</v>
      </c>
      <c r="H174" s="7">
        <v>17</v>
      </c>
      <c r="I174" s="8">
        <v>5</v>
      </c>
      <c r="J174" s="7">
        <v>50</v>
      </c>
      <c r="K174" s="7" t="s">
        <v>430</v>
      </c>
      <c r="L174" s="7">
        <v>1670</v>
      </c>
      <c r="M174" s="8">
        <v>30</v>
      </c>
      <c r="N174" s="7">
        <v>4256</v>
      </c>
      <c r="O174" s="7" t="s">
        <v>430</v>
      </c>
      <c r="P174" s="7">
        <v>41714</v>
      </c>
      <c r="Q174" s="8">
        <v>160</v>
      </c>
      <c r="R174" s="12">
        <v>0.03</v>
      </c>
      <c r="S174" s="39">
        <v>9.1999999999999998E-2</v>
      </c>
      <c r="T174" s="8">
        <f t="shared" si="8"/>
        <v>648.69042579999996</v>
      </c>
    </row>
    <row r="175" spans="1:20" x14ac:dyDescent="0.25">
      <c r="A175" s="11" t="s">
        <v>115</v>
      </c>
      <c r="B175" s="7">
        <v>1355</v>
      </c>
      <c r="C175" s="7" t="s">
        <v>430</v>
      </c>
      <c r="D175" s="7">
        <v>1581</v>
      </c>
      <c r="E175" s="8">
        <v>1620</v>
      </c>
      <c r="F175" s="7">
        <v>60</v>
      </c>
      <c r="G175" s="7" t="s">
        <v>430</v>
      </c>
      <c r="H175" s="7">
        <v>17</v>
      </c>
      <c r="I175" s="8">
        <v>15</v>
      </c>
      <c r="J175" s="7">
        <v>40</v>
      </c>
      <c r="K175" s="7" t="s">
        <v>430</v>
      </c>
      <c r="L175" s="7">
        <v>1550</v>
      </c>
      <c r="M175" s="8">
        <v>50</v>
      </c>
      <c r="N175" s="7">
        <v>3770</v>
      </c>
      <c r="O175" s="7" t="s">
        <v>430</v>
      </c>
      <c r="P175" s="7">
        <v>38048</v>
      </c>
      <c r="Q175" s="8">
        <v>798</v>
      </c>
      <c r="R175" s="12">
        <v>2.5999999999999999E-2</v>
      </c>
      <c r="S175" s="39">
        <v>8.7999999999999995E-2</v>
      </c>
      <c r="T175" s="8">
        <f t="shared" si="8"/>
        <v>651.69288871200001</v>
      </c>
    </row>
    <row r="176" spans="1:20" x14ac:dyDescent="0.25">
      <c r="A176" s="11" t="s">
        <v>112</v>
      </c>
      <c r="B176" s="7">
        <v>1340</v>
      </c>
      <c r="C176" s="7" t="s">
        <v>430</v>
      </c>
      <c r="D176" s="7">
        <v>1581</v>
      </c>
      <c r="E176" s="8">
        <v>1622</v>
      </c>
      <c r="F176" s="7">
        <v>60</v>
      </c>
      <c r="G176" s="7" t="s">
        <v>430</v>
      </c>
      <c r="H176" s="7">
        <v>17</v>
      </c>
      <c r="I176" s="8">
        <v>12</v>
      </c>
      <c r="J176" s="7">
        <v>40</v>
      </c>
      <c r="K176" s="7" t="s">
        <v>430</v>
      </c>
      <c r="L176" s="7">
        <v>1850</v>
      </c>
      <c r="M176" s="8">
        <v>40</v>
      </c>
      <c r="N176" s="7">
        <v>3405</v>
      </c>
      <c r="O176" s="7" t="s">
        <v>430</v>
      </c>
      <c r="P176" s="7">
        <v>45413</v>
      </c>
      <c r="Q176" s="8">
        <v>510</v>
      </c>
      <c r="R176" s="12">
        <v>2.1999999999999999E-2</v>
      </c>
      <c r="S176" s="39">
        <v>6.9000000000000006E-2</v>
      </c>
      <c r="T176" s="8">
        <f t="shared" si="8"/>
        <v>670.69777120799995</v>
      </c>
    </row>
    <row r="177" spans="1:20" x14ac:dyDescent="0.25">
      <c r="A177" s="11" t="s">
        <v>119</v>
      </c>
      <c r="B177" s="7">
        <v>1350</v>
      </c>
      <c r="C177" s="7" t="s">
        <v>430</v>
      </c>
      <c r="D177" s="7">
        <v>1581</v>
      </c>
      <c r="E177" s="8">
        <v>1620</v>
      </c>
      <c r="F177" s="7">
        <v>45</v>
      </c>
      <c r="G177" s="7" t="s">
        <v>430</v>
      </c>
      <c r="H177" s="7">
        <v>17</v>
      </c>
      <c r="I177" s="8">
        <v>19</v>
      </c>
      <c r="J177" s="7">
        <v>55</v>
      </c>
      <c r="K177" s="7" t="s">
        <v>430</v>
      </c>
      <c r="L177" s="7">
        <v>1680</v>
      </c>
      <c r="M177" s="8">
        <v>10</v>
      </c>
      <c r="N177" s="7">
        <v>3260</v>
      </c>
      <c r="O177" s="7" t="s">
        <v>430</v>
      </c>
      <c r="P177" s="7">
        <v>41964</v>
      </c>
      <c r="Q177" s="8">
        <v>202</v>
      </c>
      <c r="R177" s="12">
        <v>3.3000000000000002E-2</v>
      </c>
      <c r="S177" s="39">
        <v>7.1999999999999995E-2</v>
      </c>
      <c r="T177" s="8">
        <f t="shared" si="8"/>
        <v>670.97788521799998</v>
      </c>
    </row>
    <row r="178" spans="1:20" x14ac:dyDescent="0.25">
      <c r="A178" s="11" t="s">
        <v>110</v>
      </c>
      <c r="B178" s="7">
        <v>1359</v>
      </c>
      <c r="C178" s="7" t="s">
        <v>430</v>
      </c>
      <c r="D178" s="7">
        <v>1582</v>
      </c>
      <c r="E178" s="8">
        <v>1622</v>
      </c>
      <c r="F178" s="7">
        <v>37</v>
      </c>
      <c r="G178" s="7" t="s">
        <v>430</v>
      </c>
      <c r="H178" s="7">
        <v>17</v>
      </c>
      <c r="I178" s="8">
        <v>12</v>
      </c>
      <c r="J178" s="7">
        <v>40</v>
      </c>
      <c r="K178" s="7" t="s">
        <v>430</v>
      </c>
      <c r="L178" s="7">
        <v>1420</v>
      </c>
      <c r="M178" s="8">
        <v>60</v>
      </c>
      <c r="N178" s="7">
        <v>2100</v>
      </c>
      <c r="O178" s="7" t="s">
        <v>430</v>
      </c>
      <c r="P178" s="7">
        <v>34857</v>
      </c>
      <c r="Q178" s="8">
        <v>766</v>
      </c>
      <c r="R178" s="12">
        <v>2.8000000000000001E-2</v>
      </c>
      <c r="S178" s="39">
        <v>5.6000000000000001E-2</v>
      </c>
      <c r="T178" s="8">
        <f t="shared" si="8"/>
        <v>686.46997980799995</v>
      </c>
    </row>
    <row r="179" spans="1:20" x14ac:dyDescent="0.25">
      <c r="A179" s="11" t="s">
        <v>104</v>
      </c>
      <c r="B179" s="7">
        <v>1357</v>
      </c>
      <c r="C179" s="7" t="s">
        <v>430</v>
      </c>
      <c r="D179" s="7">
        <v>1581.5</v>
      </c>
      <c r="E179" s="8">
        <v>1620</v>
      </c>
      <c r="F179" s="7">
        <v>30</v>
      </c>
      <c r="G179" s="7" t="s">
        <v>430</v>
      </c>
      <c r="H179" s="7">
        <v>17</v>
      </c>
      <c r="I179" s="8">
        <v>10</v>
      </c>
      <c r="J179" s="7">
        <v>50</v>
      </c>
      <c r="K179" s="7" t="s">
        <v>430</v>
      </c>
      <c r="L179" s="7">
        <v>1370</v>
      </c>
      <c r="M179" s="8">
        <v>35</v>
      </c>
      <c r="N179" s="7">
        <v>2128</v>
      </c>
      <c r="O179" s="7" t="s">
        <v>430</v>
      </c>
      <c r="P179" s="7">
        <v>34221</v>
      </c>
      <c r="Q179" s="8">
        <v>372</v>
      </c>
      <c r="R179" s="12">
        <v>3.5999999999999997E-2</v>
      </c>
      <c r="S179" s="39">
        <v>5.8000000000000003E-2</v>
      </c>
      <c r="T179" s="8">
        <f t="shared" si="8"/>
        <v>686.86189315199999</v>
      </c>
    </row>
    <row r="180" spans="1:20" x14ac:dyDescent="0.25">
      <c r="A180" s="11" t="s">
        <v>105</v>
      </c>
      <c r="B180" s="7">
        <v>1355</v>
      </c>
      <c r="C180" s="7" t="s">
        <v>430</v>
      </c>
      <c r="D180" s="7">
        <v>1581</v>
      </c>
      <c r="E180" s="8">
        <v>1620</v>
      </c>
      <c r="F180" s="7">
        <v>30</v>
      </c>
      <c r="G180" s="7" t="s">
        <v>430</v>
      </c>
      <c r="H180" s="7">
        <v>17</v>
      </c>
      <c r="I180" s="8">
        <v>10</v>
      </c>
      <c r="J180" s="7">
        <v>55</v>
      </c>
      <c r="K180" s="7" t="s">
        <v>430</v>
      </c>
      <c r="L180" s="7">
        <v>1670</v>
      </c>
      <c r="M180" s="8">
        <v>20</v>
      </c>
      <c r="N180" s="7">
        <v>2341</v>
      </c>
      <c r="O180" s="7" t="s">
        <v>430</v>
      </c>
      <c r="P180" s="7">
        <v>41714</v>
      </c>
      <c r="Q180" s="8">
        <v>213</v>
      </c>
      <c r="R180" s="12">
        <v>3.3000000000000002E-2</v>
      </c>
      <c r="S180" s="39">
        <v>5.2999999999999999E-2</v>
      </c>
      <c r="T180" s="8">
        <f t="shared" si="8"/>
        <v>691.25088521799989</v>
      </c>
    </row>
    <row r="181" spans="1:20" x14ac:dyDescent="0.25">
      <c r="A181" s="11" t="s">
        <v>108</v>
      </c>
      <c r="B181" s="7">
        <v>1350</v>
      </c>
      <c r="C181" s="7" t="s">
        <v>430</v>
      </c>
      <c r="D181" s="7">
        <v>1581</v>
      </c>
      <c r="E181" s="8">
        <v>1620</v>
      </c>
      <c r="F181" s="7">
        <v>45</v>
      </c>
      <c r="G181" s="7" t="s">
        <v>430</v>
      </c>
      <c r="H181" s="7">
        <v>16.5</v>
      </c>
      <c r="I181" s="8">
        <v>15</v>
      </c>
      <c r="J181" s="7">
        <v>30</v>
      </c>
      <c r="K181" s="7" t="s">
        <v>430</v>
      </c>
      <c r="L181" s="7">
        <v>1750</v>
      </c>
      <c r="M181" s="8">
        <v>20</v>
      </c>
      <c r="N181" s="7">
        <v>1915</v>
      </c>
      <c r="O181" s="7" t="s">
        <v>430</v>
      </c>
      <c r="P181" s="7">
        <v>43159</v>
      </c>
      <c r="Q181" s="8">
        <v>319</v>
      </c>
      <c r="R181" s="12">
        <v>1.7000000000000001E-2</v>
      </c>
      <c r="S181" s="39">
        <v>4.2000000000000003E-2</v>
      </c>
      <c r="T181" s="8">
        <f t="shared" si="8"/>
        <v>697.91799561799996</v>
      </c>
    </row>
    <row r="182" spans="1:20" x14ac:dyDescent="0.25">
      <c r="A182" s="11" t="s">
        <v>121</v>
      </c>
      <c r="B182" s="7">
        <v>1350</v>
      </c>
      <c r="C182" s="7" t="s">
        <v>430</v>
      </c>
      <c r="D182" s="7">
        <v>1581.5</v>
      </c>
      <c r="E182" s="8">
        <v>1620</v>
      </c>
      <c r="F182" s="7">
        <v>40</v>
      </c>
      <c r="G182" s="7" t="s">
        <v>430</v>
      </c>
      <c r="H182" s="7">
        <v>17</v>
      </c>
      <c r="I182" s="8">
        <v>13</v>
      </c>
      <c r="J182" s="7">
        <v>20</v>
      </c>
      <c r="K182" s="7" t="s">
        <v>430</v>
      </c>
      <c r="L182" s="7">
        <v>1680</v>
      </c>
      <c r="M182" s="8">
        <v>10</v>
      </c>
      <c r="N182" s="7">
        <v>1054</v>
      </c>
      <c r="O182" s="7" t="s">
        <v>430</v>
      </c>
      <c r="P182" s="7">
        <v>41964</v>
      </c>
      <c r="Q182" s="8">
        <v>138</v>
      </c>
      <c r="R182" s="12">
        <v>1.2E-2</v>
      </c>
      <c r="S182" s="39">
        <v>2.4E-2</v>
      </c>
      <c r="T182" s="8">
        <f t="shared" si="8"/>
        <v>715.53118812800005</v>
      </c>
    </row>
    <row r="183" spans="1:20" x14ac:dyDescent="0.25">
      <c r="A183" s="11" t="s">
        <v>107</v>
      </c>
      <c r="B183" s="7" t="s">
        <v>430</v>
      </c>
      <c r="C183" s="7" t="s">
        <v>430</v>
      </c>
      <c r="D183" s="7">
        <v>1582</v>
      </c>
      <c r="E183" s="8">
        <v>1620</v>
      </c>
      <c r="F183" s="7" t="s">
        <v>430</v>
      </c>
      <c r="G183" s="7" t="s">
        <v>430</v>
      </c>
      <c r="H183" s="7">
        <v>16.5</v>
      </c>
      <c r="I183" s="8">
        <v>15</v>
      </c>
      <c r="J183" s="7" t="s">
        <v>430</v>
      </c>
      <c r="K183" s="7" t="s">
        <v>430</v>
      </c>
      <c r="L183" s="7">
        <v>1600</v>
      </c>
      <c r="M183" s="8">
        <v>30</v>
      </c>
      <c r="N183" s="7" t="s">
        <v>430</v>
      </c>
      <c r="O183" s="7" t="s">
        <v>430</v>
      </c>
      <c r="P183" s="7">
        <v>39460</v>
      </c>
      <c r="Q183" s="8">
        <v>479</v>
      </c>
      <c r="R183" s="12">
        <v>1E-3</v>
      </c>
      <c r="S183" s="39">
        <v>0</v>
      </c>
      <c r="T183" s="8">
        <f>737.3+320.9*(R183)-1067*(S183)-80.638*(R183^2)</f>
        <v>737.62081936200002</v>
      </c>
    </row>
    <row r="184" spans="1:20" x14ac:dyDescent="0.25">
      <c r="A184" s="11" t="s">
        <v>111</v>
      </c>
      <c r="B184" s="7" t="s">
        <v>430</v>
      </c>
      <c r="C184" s="7" t="s">
        <v>430</v>
      </c>
      <c r="D184" s="7">
        <v>1581</v>
      </c>
      <c r="E184" s="8">
        <v>1622</v>
      </c>
      <c r="F184" s="7" t="s">
        <v>430</v>
      </c>
      <c r="G184" s="7" t="s">
        <v>430</v>
      </c>
      <c r="H184" s="7">
        <v>17</v>
      </c>
      <c r="I184" s="8">
        <v>12</v>
      </c>
      <c r="J184" s="7" t="s">
        <v>430</v>
      </c>
      <c r="K184" s="7" t="s">
        <v>430</v>
      </c>
      <c r="L184" s="7">
        <v>1600</v>
      </c>
      <c r="M184" s="8">
        <v>40</v>
      </c>
      <c r="N184" s="7" t="s">
        <v>430</v>
      </c>
      <c r="O184" s="7" t="s">
        <v>430</v>
      </c>
      <c r="P184" s="7">
        <v>39276</v>
      </c>
      <c r="Q184" s="8">
        <v>510</v>
      </c>
      <c r="R184" s="12">
        <v>1E-3</v>
      </c>
      <c r="S184" s="39">
        <v>0</v>
      </c>
      <c r="T184" s="8">
        <f t="shared" si="8"/>
        <v>737.62081936200002</v>
      </c>
    </row>
    <row r="185" spans="1:20" x14ac:dyDescent="0.25">
      <c r="A185" s="11" t="s">
        <v>114</v>
      </c>
      <c r="B185" s="7" t="s">
        <v>430</v>
      </c>
      <c r="C185" s="7" t="s">
        <v>430</v>
      </c>
      <c r="D185" s="7">
        <v>1581</v>
      </c>
      <c r="E185" s="8">
        <v>1620</v>
      </c>
      <c r="F185" s="7" t="s">
        <v>430</v>
      </c>
      <c r="G185" s="7" t="s">
        <v>430</v>
      </c>
      <c r="H185" s="7">
        <v>17</v>
      </c>
      <c r="I185" s="8">
        <v>15</v>
      </c>
      <c r="J185" s="7" t="s">
        <v>430</v>
      </c>
      <c r="K185" s="7" t="s">
        <v>430</v>
      </c>
      <c r="L185" s="7">
        <v>1570</v>
      </c>
      <c r="M185" s="8">
        <v>40</v>
      </c>
      <c r="N185" s="7" t="s">
        <v>430</v>
      </c>
      <c r="O185" s="7" t="s">
        <v>430</v>
      </c>
      <c r="P185" s="7">
        <v>38539</v>
      </c>
      <c r="Q185" s="8">
        <v>638</v>
      </c>
      <c r="R185" s="12">
        <v>1E-3</v>
      </c>
      <c r="S185" s="39">
        <v>0</v>
      </c>
      <c r="T185" s="8">
        <f t="shared" si="8"/>
        <v>737.62081936200002</v>
      </c>
    </row>
    <row r="186" spans="1:20" x14ac:dyDescent="0.25">
      <c r="A186" s="11" t="s">
        <v>117</v>
      </c>
      <c r="B186" s="7" t="s">
        <v>430</v>
      </c>
      <c r="C186" s="7" t="s">
        <v>430</v>
      </c>
      <c r="D186" s="7">
        <v>1582</v>
      </c>
      <c r="E186" s="8">
        <v>1620</v>
      </c>
      <c r="F186" s="7" t="s">
        <v>430</v>
      </c>
      <c r="G186" s="7" t="s">
        <v>430</v>
      </c>
      <c r="H186" s="7">
        <v>17</v>
      </c>
      <c r="I186" s="8">
        <v>15</v>
      </c>
      <c r="J186" s="7" t="s">
        <v>430</v>
      </c>
      <c r="K186" s="7" t="s">
        <v>430</v>
      </c>
      <c r="L186" s="7">
        <v>1620</v>
      </c>
      <c r="M186" s="8">
        <v>40</v>
      </c>
      <c r="N186" s="7" t="s">
        <v>430</v>
      </c>
      <c r="O186" s="7" t="s">
        <v>430</v>
      </c>
      <c r="P186" s="7">
        <v>39767</v>
      </c>
      <c r="Q186" s="8">
        <v>638</v>
      </c>
      <c r="R186" s="12">
        <v>1E-3</v>
      </c>
      <c r="S186" s="39">
        <v>0</v>
      </c>
      <c r="T186" s="8">
        <f t="shared" si="8"/>
        <v>737.62081936200002</v>
      </c>
    </row>
    <row r="187" spans="1:20" x14ac:dyDescent="0.25">
      <c r="A187" s="11" t="s">
        <v>120</v>
      </c>
      <c r="B187" s="7" t="s">
        <v>430</v>
      </c>
      <c r="C187" s="7" t="s">
        <v>430</v>
      </c>
      <c r="D187" s="7">
        <v>1581.5</v>
      </c>
      <c r="E187" s="8">
        <v>1620</v>
      </c>
      <c r="F187" s="7" t="s">
        <v>430</v>
      </c>
      <c r="G187" s="7" t="s">
        <v>430</v>
      </c>
      <c r="H187" s="7">
        <v>17</v>
      </c>
      <c r="I187" s="8">
        <v>13</v>
      </c>
      <c r="J187" s="7" t="s">
        <v>430</v>
      </c>
      <c r="K187" s="7" t="s">
        <v>430</v>
      </c>
      <c r="L187" s="7">
        <v>1600</v>
      </c>
      <c r="M187" s="8">
        <v>40</v>
      </c>
      <c r="N187" s="7" t="s">
        <v>430</v>
      </c>
      <c r="O187" s="7" t="s">
        <v>430</v>
      </c>
      <c r="P187" s="7">
        <v>39966</v>
      </c>
      <c r="Q187" s="8">
        <v>553</v>
      </c>
      <c r="R187" s="12">
        <v>1E-3</v>
      </c>
      <c r="S187" s="39">
        <v>0</v>
      </c>
      <c r="T187" s="8">
        <f t="shared" si="8"/>
        <v>737.62081936200002</v>
      </c>
    </row>
    <row r="188" spans="1:20" x14ac:dyDescent="0.25">
      <c r="A188" s="14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31" t="s">
        <v>6</v>
      </c>
      <c r="R188" s="32">
        <f>AVERAGE(R170:R187)</f>
        <v>2.6777777777777782E-2</v>
      </c>
      <c r="S188" s="25">
        <f>AVERAGE(S170:S187)</f>
        <v>6.094444444444444E-2</v>
      </c>
      <c r="T188" s="26">
        <f>AVERAGE(T170:T187)</f>
        <v>680.75905746088893</v>
      </c>
    </row>
    <row r="189" spans="1:20" x14ac:dyDescent="0.25">
      <c r="A189" s="14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31" t="s">
        <v>9</v>
      </c>
      <c r="R189" s="32">
        <f>_xlfn.STDEV.P(R170:R187)</f>
        <v>2.4496157421013229E-2</v>
      </c>
      <c r="S189" s="25">
        <f>_xlfn.STDEV.P(S170:S187)</f>
        <v>5.2264787617394545E-2</v>
      </c>
      <c r="T189" s="26">
        <f>_xlfn.STDEV.P(T170:T187)</f>
        <v>48.519533102001361</v>
      </c>
    </row>
    <row r="190" spans="1:20" x14ac:dyDescent="0.25">
      <c r="A190" s="1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31" t="s">
        <v>7</v>
      </c>
      <c r="R190" s="32">
        <f>R189/(SQRT(T192))</f>
        <v>5.7737996751372088E-3</v>
      </c>
      <c r="S190" s="25">
        <f>S189/(SQRT(T192))</f>
        <v>1.2318928580511462E-2</v>
      </c>
      <c r="T190" s="26">
        <f>T189/(SQRT(T192))</f>
        <v>11.436163625476777</v>
      </c>
    </row>
    <row r="191" spans="1:20" x14ac:dyDescent="0.25">
      <c r="A191" s="1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30"/>
      <c r="R191" s="28"/>
      <c r="S191" s="29" t="s">
        <v>8</v>
      </c>
      <c r="T191" s="26">
        <f>2*(SQRT(T189^2+50^2))/SQRT(T192)</f>
        <v>32.843552022128605</v>
      </c>
    </row>
    <row r="192" spans="1:20" x14ac:dyDescent="0.25">
      <c r="A192" s="1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30"/>
      <c r="R192" s="28"/>
      <c r="S192" s="29" t="s">
        <v>10</v>
      </c>
      <c r="T192" s="26">
        <v>18</v>
      </c>
    </row>
    <row r="193" spans="1:20" x14ac:dyDescent="0.25">
      <c r="A193" s="1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30"/>
      <c r="R193" s="28"/>
      <c r="S193" s="29"/>
      <c r="T193" s="30"/>
    </row>
    <row r="194" spans="1:20" x14ac:dyDescent="0.25">
      <c r="A194" s="11" t="s">
        <v>92</v>
      </c>
      <c r="B194" s="7">
        <v>1356</v>
      </c>
      <c r="C194" s="7" t="s">
        <v>430</v>
      </c>
      <c r="D194" s="7">
        <v>1581</v>
      </c>
      <c r="E194" s="8">
        <v>1622</v>
      </c>
      <c r="F194" s="7">
        <v>44</v>
      </c>
      <c r="G194" s="7" t="s">
        <v>430</v>
      </c>
      <c r="H194" s="7">
        <v>19.5</v>
      </c>
      <c r="I194" s="8">
        <v>12</v>
      </c>
      <c r="J194" s="7">
        <v>155</v>
      </c>
      <c r="K194" s="7" t="s">
        <v>430</v>
      </c>
      <c r="L194" s="7">
        <v>1000</v>
      </c>
      <c r="M194" s="8">
        <v>80</v>
      </c>
      <c r="N194" s="7">
        <v>8291</v>
      </c>
      <c r="O194" s="7" t="s">
        <v>430</v>
      </c>
      <c r="P194" s="7">
        <v>28652</v>
      </c>
      <c r="Q194" s="8">
        <v>1021</v>
      </c>
      <c r="R194" s="12">
        <v>0.155</v>
      </c>
      <c r="S194" s="39">
        <v>0.218</v>
      </c>
      <c r="T194" s="8">
        <f t="shared" ref="T194:T206" si="9">737.3+320.9*(R194)-1067*(S194)-80.638*(R194^2)</f>
        <v>552.49617204999993</v>
      </c>
    </row>
    <row r="195" spans="1:20" x14ac:dyDescent="0.25">
      <c r="A195" s="11" t="s">
        <v>75</v>
      </c>
      <c r="B195" s="7">
        <v>1349</v>
      </c>
      <c r="C195" s="7" t="s">
        <v>430</v>
      </c>
      <c r="D195" s="7">
        <v>1580</v>
      </c>
      <c r="E195" s="8">
        <v>1620</v>
      </c>
      <c r="F195" s="7">
        <v>53</v>
      </c>
      <c r="G195" s="7" t="s">
        <v>430</v>
      </c>
      <c r="H195" s="7">
        <v>19.5</v>
      </c>
      <c r="I195" s="8">
        <v>20</v>
      </c>
      <c r="J195" s="7">
        <v>170</v>
      </c>
      <c r="K195" s="7" t="s">
        <v>430</v>
      </c>
      <c r="L195" s="7">
        <v>1570</v>
      </c>
      <c r="M195" s="8">
        <v>30</v>
      </c>
      <c r="N195" s="7">
        <v>10953</v>
      </c>
      <c r="O195" s="7" t="s">
        <v>430</v>
      </c>
      <c r="P195" s="7">
        <v>44984</v>
      </c>
      <c r="Q195" s="8">
        <v>638</v>
      </c>
      <c r="R195" s="12">
        <v>0.108</v>
      </c>
      <c r="S195" s="39">
        <v>0.19400000000000001</v>
      </c>
      <c r="T195" s="8">
        <f t="shared" si="9"/>
        <v>564.01863836799987</v>
      </c>
    </row>
    <row r="196" spans="1:20" x14ac:dyDescent="0.25">
      <c r="A196" s="11" t="s">
        <v>93</v>
      </c>
      <c r="B196" s="7">
        <v>1355</v>
      </c>
      <c r="C196" s="7" t="s">
        <v>430</v>
      </c>
      <c r="D196" s="7">
        <v>1582</v>
      </c>
      <c r="E196" s="8">
        <v>1624</v>
      </c>
      <c r="F196" s="7">
        <v>40</v>
      </c>
      <c r="G196" s="7" t="s">
        <v>430</v>
      </c>
      <c r="H196" s="7">
        <v>18</v>
      </c>
      <c r="I196" s="8">
        <v>11</v>
      </c>
      <c r="J196" s="7">
        <v>155</v>
      </c>
      <c r="K196" s="7" t="s">
        <v>430</v>
      </c>
      <c r="L196" s="7">
        <v>910</v>
      </c>
      <c r="M196" s="8">
        <v>80</v>
      </c>
      <c r="N196" s="7">
        <v>6594</v>
      </c>
      <c r="O196" s="7" t="s">
        <v>430</v>
      </c>
      <c r="P196" s="7">
        <v>24068</v>
      </c>
      <c r="Q196" s="8">
        <v>936</v>
      </c>
      <c r="R196" s="12">
        <v>0.17</v>
      </c>
      <c r="S196" s="39">
        <v>0.20899999999999999</v>
      </c>
      <c r="T196" s="8">
        <f t="shared" si="9"/>
        <v>566.51956179999991</v>
      </c>
    </row>
    <row r="197" spans="1:20" x14ac:dyDescent="0.25">
      <c r="A197" s="11" t="s">
        <v>98</v>
      </c>
      <c r="B197" s="7">
        <v>1356</v>
      </c>
      <c r="C197" s="7" t="s">
        <v>430</v>
      </c>
      <c r="D197" s="7">
        <v>1580</v>
      </c>
      <c r="E197" s="8" t="s">
        <v>430</v>
      </c>
      <c r="F197" s="7">
        <v>100</v>
      </c>
      <c r="G197" s="7" t="s">
        <v>430</v>
      </c>
      <c r="H197" s="7">
        <v>19</v>
      </c>
      <c r="I197" s="8" t="s">
        <v>430</v>
      </c>
      <c r="J197" s="7">
        <v>35</v>
      </c>
      <c r="K197" s="7" t="s">
        <v>430</v>
      </c>
      <c r="L197" s="7">
        <v>1590</v>
      </c>
      <c r="M197" s="8" t="s">
        <v>430</v>
      </c>
      <c r="N197" s="7">
        <v>5498</v>
      </c>
      <c r="O197" s="7" t="s">
        <v>430</v>
      </c>
      <c r="P197" s="7">
        <v>44389</v>
      </c>
      <c r="Q197" s="8" t="s">
        <v>430</v>
      </c>
      <c r="R197" s="12">
        <v>2.1999999999999999E-2</v>
      </c>
      <c r="S197" s="39">
        <v>0.11</v>
      </c>
      <c r="T197" s="8">
        <f t="shared" si="9"/>
        <v>626.95077120799999</v>
      </c>
    </row>
    <row r="198" spans="1:20" x14ac:dyDescent="0.25">
      <c r="A198" s="11" t="s">
        <v>99</v>
      </c>
      <c r="B198" s="7">
        <v>1351</v>
      </c>
      <c r="C198" s="7" t="s">
        <v>430</v>
      </c>
      <c r="D198" s="7">
        <v>1580</v>
      </c>
      <c r="E198" s="8" t="s">
        <v>430</v>
      </c>
      <c r="F198" s="7">
        <v>50</v>
      </c>
      <c r="G198" s="7" t="s">
        <v>430</v>
      </c>
      <c r="H198" s="7">
        <v>19</v>
      </c>
      <c r="I198" s="8" t="s">
        <v>430</v>
      </c>
      <c r="J198" s="7">
        <v>80</v>
      </c>
      <c r="K198" s="7" t="s">
        <v>430</v>
      </c>
      <c r="L198" s="7">
        <v>1310</v>
      </c>
      <c r="M198" s="8" t="s">
        <v>430</v>
      </c>
      <c r="N198" s="7">
        <v>4254</v>
      </c>
      <c r="O198" s="7" t="s">
        <v>430</v>
      </c>
      <c r="P198" s="7">
        <v>36572</v>
      </c>
      <c r="Q198" s="8" t="s">
        <v>430</v>
      </c>
      <c r="R198" s="12">
        <v>6.0999999999999999E-2</v>
      </c>
      <c r="S198" s="39">
        <v>0.104</v>
      </c>
      <c r="T198" s="8">
        <f t="shared" si="9"/>
        <v>645.606846002</v>
      </c>
    </row>
    <row r="199" spans="1:20" x14ac:dyDescent="0.25">
      <c r="A199" s="11" t="s">
        <v>94</v>
      </c>
      <c r="B199" s="7">
        <v>1355</v>
      </c>
      <c r="C199" s="7" t="s">
        <v>430</v>
      </c>
      <c r="D199" s="7">
        <v>1581</v>
      </c>
      <c r="E199" s="8" t="s">
        <v>430</v>
      </c>
      <c r="F199" s="7">
        <v>50</v>
      </c>
      <c r="G199" s="7" t="s">
        <v>430</v>
      </c>
      <c r="H199" s="7">
        <v>19</v>
      </c>
      <c r="I199" s="8" t="s">
        <v>430</v>
      </c>
      <c r="J199" s="7">
        <v>20</v>
      </c>
      <c r="K199" s="7" t="s">
        <v>430</v>
      </c>
      <c r="L199" s="7">
        <v>420</v>
      </c>
      <c r="M199" s="8" t="s">
        <v>430</v>
      </c>
      <c r="N199" s="7">
        <v>1063</v>
      </c>
      <c r="O199" s="7" t="s">
        <v>430</v>
      </c>
      <c r="P199" s="7">
        <v>10916</v>
      </c>
      <c r="Q199" s="8" t="s">
        <v>430</v>
      </c>
      <c r="R199" s="12">
        <v>4.7600000000000003E-2</v>
      </c>
      <c r="S199" s="39">
        <v>8.8800000000000004E-2</v>
      </c>
      <c r="T199" s="8">
        <f t="shared" si="9"/>
        <v>657.64253364512001</v>
      </c>
    </row>
    <row r="200" spans="1:20" x14ac:dyDescent="0.25">
      <c r="A200" s="11" t="s">
        <v>103</v>
      </c>
      <c r="B200" s="7">
        <v>1355</v>
      </c>
      <c r="C200" s="7" t="s">
        <v>430</v>
      </c>
      <c r="D200" s="7">
        <v>1580</v>
      </c>
      <c r="E200" s="8" t="s">
        <v>430</v>
      </c>
      <c r="F200" s="7">
        <v>40</v>
      </c>
      <c r="G200" s="7" t="s">
        <v>430</v>
      </c>
      <c r="H200" s="7">
        <v>20</v>
      </c>
      <c r="I200" s="8" t="s">
        <v>430</v>
      </c>
      <c r="J200" s="7">
        <v>45</v>
      </c>
      <c r="K200" s="7" t="s">
        <v>430</v>
      </c>
      <c r="L200" s="7">
        <v>1620</v>
      </c>
      <c r="M200" s="8" t="s">
        <v>430</v>
      </c>
      <c r="N200" s="7">
        <v>2827</v>
      </c>
      <c r="O200" s="7" t="s">
        <v>430</v>
      </c>
      <c r="P200" s="7">
        <v>49250</v>
      </c>
      <c r="Q200" s="8" t="s">
        <v>430</v>
      </c>
      <c r="R200" s="12">
        <v>2.8000000000000001E-2</v>
      </c>
      <c r="S200" s="39">
        <v>5.3999999999999999E-2</v>
      </c>
      <c r="T200" s="8">
        <f t="shared" si="9"/>
        <v>688.60397980799985</v>
      </c>
    </row>
    <row r="201" spans="1:20" x14ac:dyDescent="0.25">
      <c r="A201" s="11" t="s">
        <v>101</v>
      </c>
      <c r="B201" s="7">
        <v>1340</v>
      </c>
      <c r="C201" s="7" t="s">
        <v>430</v>
      </c>
      <c r="D201" s="7">
        <v>1581</v>
      </c>
      <c r="E201" s="8" t="s">
        <v>430</v>
      </c>
      <c r="F201" s="7">
        <v>40</v>
      </c>
      <c r="G201" s="7" t="s">
        <v>430</v>
      </c>
      <c r="H201" s="7">
        <v>18</v>
      </c>
      <c r="I201" s="8" t="s">
        <v>430</v>
      </c>
      <c r="J201" s="7">
        <v>25</v>
      </c>
      <c r="K201" s="7" t="s">
        <v>430</v>
      </c>
      <c r="L201" s="7">
        <v>1030</v>
      </c>
      <c r="M201" s="8" t="s">
        <v>430</v>
      </c>
      <c r="N201" s="7">
        <v>1165</v>
      </c>
      <c r="O201" s="7" t="s">
        <v>430</v>
      </c>
      <c r="P201" s="7">
        <v>27241</v>
      </c>
      <c r="Q201" s="8" t="s">
        <v>430</v>
      </c>
      <c r="R201" s="12">
        <v>2.4E-2</v>
      </c>
      <c r="S201" s="39">
        <v>4.1000000000000002E-2</v>
      </c>
      <c r="T201" s="8">
        <f t="shared" si="9"/>
        <v>701.20815251199997</v>
      </c>
    </row>
    <row r="202" spans="1:20" x14ac:dyDescent="0.25">
      <c r="A202" s="11" t="s">
        <v>95</v>
      </c>
      <c r="B202" s="7">
        <v>1356</v>
      </c>
      <c r="C202" s="7" t="s">
        <v>430</v>
      </c>
      <c r="D202" s="7">
        <v>1580</v>
      </c>
      <c r="E202" s="8" t="s">
        <v>430</v>
      </c>
      <c r="F202" s="7">
        <v>50</v>
      </c>
      <c r="G202" s="7" t="s">
        <v>430</v>
      </c>
      <c r="H202" s="7">
        <v>19</v>
      </c>
      <c r="I202" s="8" t="s">
        <v>430</v>
      </c>
      <c r="J202" s="7">
        <v>30</v>
      </c>
      <c r="K202" s="7" t="s">
        <v>430</v>
      </c>
      <c r="L202" s="7">
        <v>1470</v>
      </c>
      <c r="M202" s="8" t="s">
        <v>430</v>
      </c>
      <c r="N202" s="7">
        <v>1595</v>
      </c>
      <c r="O202" s="7" t="s">
        <v>430</v>
      </c>
      <c r="P202" s="7">
        <v>41038</v>
      </c>
      <c r="Q202" s="8" t="s">
        <v>430</v>
      </c>
      <c r="R202" s="12">
        <v>0.02</v>
      </c>
      <c r="S202" s="39">
        <v>3.6999999999999998E-2</v>
      </c>
      <c r="T202" s="8">
        <f t="shared" si="9"/>
        <v>704.20674479999991</v>
      </c>
    </row>
    <row r="203" spans="1:20" x14ac:dyDescent="0.25">
      <c r="A203" s="11" t="s">
        <v>97</v>
      </c>
      <c r="B203" s="7">
        <v>1356</v>
      </c>
      <c r="C203" s="7" t="s">
        <v>430</v>
      </c>
      <c r="D203" s="7">
        <v>1580</v>
      </c>
      <c r="E203" s="8" t="s">
        <v>430</v>
      </c>
      <c r="F203" s="7">
        <v>100</v>
      </c>
      <c r="G203" s="7" t="s">
        <v>430</v>
      </c>
      <c r="H203" s="7">
        <v>18.5</v>
      </c>
      <c r="I203" s="8" t="s">
        <v>430</v>
      </c>
      <c r="J203" s="7">
        <v>8</v>
      </c>
      <c r="K203" s="7" t="s">
        <v>430</v>
      </c>
      <c r="L203" s="7">
        <v>1050</v>
      </c>
      <c r="M203" s="8" t="s">
        <v>430</v>
      </c>
      <c r="N203" s="7">
        <v>851</v>
      </c>
      <c r="O203" s="7" t="s">
        <v>430</v>
      </c>
      <c r="P203" s="7">
        <v>28542</v>
      </c>
      <c r="Q203" s="8" t="s">
        <v>430</v>
      </c>
      <c r="R203" s="12">
        <v>8.0000000000000002E-3</v>
      </c>
      <c r="S203" s="39">
        <v>2.9000000000000001E-2</v>
      </c>
      <c r="T203" s="8">
        <f t="shared" si="9"/>
        <v>708.91903916799993</v>
      </c>
    </row>
    <row r="204" spans="1:20" x14ac:dyDescent="0.25">
      <c r="A204" s="11" t="s">
        <v>102</v>
      </c>
      <c r="B204" s="7">
        <v>1350</v>
      </c>
      <c r="C204" s="7" t="s">
        <v>430</v>
      </c>
      <c r="D204" s="7">
        <v>1579</v>
      </c>
      <c r="E204" s="8" t="s">
        <v>430</v>
      </c>
      <c r="F204" s="7">
        <v>100</v>
      </c>
      <c r="G204" s="7" t="s">
        <v>430</v>
      </c>
      <c r="H204" s="7">
        <v>18</v>
      </c>
      <c r="I204" s="8" t="s">
        <v>430</v>
      </c>
      <c r="J204" s="7">
        <v>5</v>
      </c>
      <c r="K204" s="7" t="s">
        <v>430</v>
      </c>
      <c r="L204" s="7">
        <v>1530</v>
      </c>
      <c r="M204" s="8" t="s">
        <v>430</v>
      </c>
      <c r="N204" s="7">
        <v>582</v>
      </c>
      <c r="O204" s="7" t="s">
        <v>430</v>
      </c>
      <c r="P204" s="7">
        <v>39068</v>
      </c>
      <c r="Q204" s="8" t="s">
        <v>430</v>
      </c>
      <c r="R204" s="12">
        <v>3.0000000000000001E-3</v>
      </c>
      <c r="S204" s="39">
        <v>1.4999999999999999E-2</v>
      </c>
      <c r="T204" s="8">
        <f t="shared" si="9"/>
        <v>722.25697425800001</v>
      </c>
    </row>
    <row r="205" spans="1:20" x14ac:dyDescent="0.25">
      <c r="A205" s="11" t="s">
        <v>96</v>
      </c>
      <c r="B205" s="7">
        <v>1356</v>
      </c>
      <c r="C205" s="7" t="s">
        <v>430</v>
      </c>
      <c r="D205" s="7">
        <v>1581</v>
      </c>
      <c r="E205" s="8" t="s">
        <v>430</v>
      </c>
      <c r="F205" s="7">
        <v>100</v>
      </c>
      <c r="G205" s="7" t="s">
        <v>430</v>
      </c>
      <c r="H205" s="7">
        <v>16</v>
      </c>
      <c r="I205" s="8" t="s">
        <v>430</v>
      </c>
      <c r="J205" s="7">
        <v>2</v>
      </c>
      <c r="K205" s="7" t="s">
        <v>430</v>
      </c>
      <c r="L205" s="7">
        <v>850</v>
      </c>
      <c r="M205" s="8" t="s">
        <v>430</v>
      </c>
      <c r="N205" s="7">
        <v>213</v>
      </c>
      <c r="O205" s="7" t="s">
        <v>430</v>
      </c>
      <c r="P205" s="7">
        <v>19983</v>
      </c>
      <c r="Q205" s="8" t="s">
        <v>430</v>
      </c>
      <c r="R205" s="12">
        <v>2E-3</v>
      </c>
      <c r="S205" s="39">
        <v>1.0999999999999999E-2</v>
      </c>
      <c r="T205" s="8">
        <f t="shared" si="9"/>
        <v>726.20447744800003</v>
      </c>
    </row>
    <row r="206" spans="1:20" x14ac:dyDescent="0.25">
      <c r="A206" s="11" t="s">
        <v>100</v>
      </c>
      <c r="B206" s="7">
        <v>1350</v>
      </c>
      <c r="C206" s="7" t="s">
        <v>430</v>
      </c>
      <c r="D206" s="7">
        <v>1581</v>
      </c>
      <c r="E206" s="8" t="s">
        <v>430</v>
      </c>
      <c r="F206" s="7">
        <v>50</v>
      </c>
      <c r="G206" s="7" t="s">
        <v>430</v>
      </c>
      <c r="H206" s="7">
        <v>19</v>
      </c>
      <c r="I206" s="8" t="s">
        <v>430</v>
      </c>
      <c r="J206" s="7">
        <v>6</v>
      </c>
      <c r="K206" s="7" t="s">
        <v>430</v>
      </c>
      <c r="L206" s="7">
        <v>1250</v>
      </c>
      <c r="M206" s="8" t="s">
        <v>430</v>
      </c>
      <c r="N206" s="7">
        <v>349</v>
      </c>
      <c r="O206" s="7" t="s">
        <v>430</v>
      </c>
      <c r="P206" s="7">
        <v>33692</v>
      </c>
      <c r="Q206" s="8" t="s">
        <v>430</v>
      </c>
      <c r="R206" s="12">
        <v>5.0000000000000001E-3</v>
      </c>
      <c r="S206" s="39">
        <v>0.01</v>
      </c>
      <c r="T206" s="8">
        <f t="shared" si="9"/>
        <v>728.23248405000004</v>
      </c>
    </row>
    <row r="207" spans="1:20" x14ac:dyDescent="0.25">
      <c r="A207" s="14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31" t="s">
        <v>6</v>
      </c>
      <c r="R207" s="32">
        <f>AVERAGE(R194:R206)</f>
        <v>5.027692307692308E-2</v>
      </c>
      <c r="S207" s="25">
        <f>AVERAGE(S194:S206)</f>
        <v>8.6215384615384583E-2</v>
      </c>
      <c r="T207" s="26">
        <f>AVERAGE(T194:T206)</f>
        <v>660.9897211628554</v>
      </c>
    </row>
    <row r="208" spans="1:20" x14ac:dyDescent="0.25">
      <c r="A208" s="14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31" t="s">
        <v>9</v>
      </c>
      <c r="R208" s="32">
        <f>_xlfn.STDEV.P(R194:R206)</f>
        <v>5.5512135247739423E-2</v>
      </c>
      <c r="S208" s="25">
        <f>_xlfn.STDEV.P(S194:S206)</f>
        <v>7.3518829049788847E-2</v>
      </c>
      <c r="T208" s="26">
        <f>_xlfn.STDEV.P(T194:T206)</f>
        <v>62.375148398853383</v>
      </c>
    </row>
    <row r="209" spans="1:20" x14ac:dyDescent="0.25">
      <c r="A209" s="14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31" t="s">
        <v>7</v>
      </c>
      <c r="R209" s="32">
        <f>R208/(SQRT(T211))</f>
        <v>1.5396296157401259E-2</v>
      </c>
      <c r="S209" s="25">
        <f>S208/(SQRT(T211))</f>
        <v>2.0390454450083476E-2</v>
      </c>
      <c r="T209" s="26">
        <f>T208/(SQRT(T211))</f>
        <v>17.299753528210879</v>
      </c>
    </row>
    <row r="210" spans="1:20" x14ac:dyDescent="0.25">
      <c r="A210" s="14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30"/>
      <c r="R210" s="28"/>
      <c r="S210" s="29" t="s">
        <v>8</v>
      </c>
      <c r="T210" s="26">
        <f>2*(SQRT(T208^2+50^2))/SQRT(T211)</f>
        <v>44.343620260169878</v>
      </c>
    </row>
    <row r="211" spans="1:20" x14ac:dyDescent="0.25">
      <c r="A211" s="14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30"/>
      <c r="R211" s="28"/>
      <c r="S211" s="29" t="s">
        <v>10</v>
      </c>
      <c r="T211" s="26">
        <v>13</v>
      </c>
    </row>
    <row r="212" spans="1:20" x14ac:dyDescent="0.25">
      <c r="A212" s="3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30"/>
      <c r="R212" s="28"/>
      <c r="S212" s="29"/>
      <c r="T212" s="30"/>
    </row>
    <row r="213" spans="1:20" x14ac:dyDescent="0.25">
      <c r="A213" s="11" t="s">
        <v>213</v>
      </c>
      <c r="B213" s="7">
        <v>1340</v>
      </c>
      <c r="C213" s="7" t="s">
        <v>430</v>
      </c>
      <c r="D213" s="7">
        <v>1581</v>
      </c>
      <c r="E213" s="8">
        <v>1619</v>
      </c>
      <c r="F213" s="7">
        <v>75</v>
      </c>
      <c r="G213" s="7" t="s">
        <v>430</v>
      </c>
      <c r="H213" s="7">
        <v>18</v>
      </c>
      <c r="I213" s="8">
        <v>19</v>
      </c>
      <c r="J213" s="7">
        <v>95</v>
      </c>
      <c r="K213" s="7" t="s">
        <v>430</v>
      </c>
      <c r="L213" s="7">
        <v>1050</v>
      </c>
      <c r="M213" s="8">
        <v>120</v>
      </c>
      <c r="N213" s="7">
        <v>9746</v>
      </c>
      <c r="O213" s="7" t="s">
        <v>430</v>
      </c>
      <c r="P213" s="7">
        <v>27770</v>
      </c>
      <c r="Q213" s="8">
        <v>2425</v>
      </c>
      <c r="R213" s="12">
        <v>0.09</v>
      </c>
      <c r="S213" s="39">
        <v>0.24399999999999999</v>
      </c>
      <c r="T213" s="8">
        <f t="shared" ref="T213:T229" si="10">737.3+320.9*(R213)-1067*(S213)-80.638*(R213^2)</f>
        <v>505.17983219999991</v>
      </c>
    </row>
    <row r="214" spans="1:20" x14ac:dyDescent="0.25">
      <c r="A214" s="11" t="s">
        <v>214</v>
      </c>
      <c r="B214" s="7">
        <v>1349</v>
      </c>
      <c r="C214" s="7" t="s">
        <v>430</v>
      </c>
      <c r="D214" s="7">
        <v>1580.5</v>
      </c>
      <c r="E214" s="8">
        <v>1620</v>
      </c>
      <c r="F214" s="7">
        <v>41</v>
      </c>
      <c r="G214" s="7" t="s">
        <v>430</v>
      </c>
      <c r="H214" s="7">
        <v>17</v>
      </c>
      <c r="I214" s="8">
        <v>16</v>
      </c>
      <c r="J214" s="7">
        <v>130</v>
      </c>
      <c r="K214" s="7" t="s">
        <v>430</v>
      </c>
      <c r="L214" s="7">
        <v>920</v>
      </c>
      <c r="M214" s="8">
        <v>80</v>
      </c>
      <c r="N214" s="7">
        <v>7291</v>
      </c>
      <c r="O214" s="7" t="s">
        <v>430</v>
      </c>
      <c r="P214" s="7">
        <v>24567</v>
      </c>
      <c r="Q214" s="8">
        <v>1361</v>
      </c>
      <c r="R214" s="12">
        <v>0.14099999999999999</v>
      </c>
      <c r="S214" s="39">
        <v>0.219</v>
      </c>
      <c r="T214" s="8">
        <f t="shared" si="10"/>
        <v>547.27073592199997</v>
      </c>
    </row>
    <row r="215" spans="1:20" x14ac:dyDescent="0.25">
      <c r="A215" s="11" t="s">
        <v>215</v>
      </c>
      <c r="B215" s="7">
        <v>1343</v>
      </c>
      <c r="C215" s="7" t="s">
        <v>430</v>
      </c>
      <c r="D215" s="7">
        <v>1581</v>
      </c>
      <c r="E215" s="8">
        <v>1619</v>
      </c>
      <c r="F215" s="7">
        <v>65</v>
      </c>
      <c r="G215" s="7" t="s">
        <v>430</v>
      </c>
      <c r="H215" s="7">
        <v>18</v>
      </c>
      <c r="I215" s="8">
        <v>12</v>
      </c>
      <c r="J215" s="7">
        <v>60</v>
      </c>
      <c r="K215" s="7" t="s">
        <v>430</v>
      </c>
      <c r="L215" s="7">
        <v>480</v>
      </c>
      <c r="M215" s="8">
        <v>90</v>
      </c>
      <c r="N215" s="7">
        <v>4148</v>
      </c>
      <c r="O215" s="7" t="s">
        <v>430</v>
      </c>
      <c r="P215" s="7">
        <v>13572</v>
      </c>
      <c r="Q215" s="8">
        <v>1696</v>
      </c>
      <c r="R215" s="12">
        <v>0.125</v>
      </c>
      <c r="S215" s="39">
        <v>0.214</v>
      </c>
      <c r="T215" s="8">
        <f t="shared" si="10"/>
        <v>547.81453124999996</v>
      </c>
    </row>
    <row r="216" spans="1:20" x14ac:dyDescent="0.25">
      <c r="A216" s="11" t="s">
        <v>216</v>
      </c>
      <c r="B216" s="7">
        <v>1350</v>
      </c>
      <c r="C216" s="7" t="s">
        <v>430</v>
      </c>
      <c r="D216" s="7">
        <v>1580</v>
      </c>
      <c r="E216" s="8">
        <v>1618</v>
      </c>
      <c r="F216" s="7">
        <v>45</v>
      </c>
      <c r="G216" s="7" t="s">
        <v>430</v>
      </c>
      <c r="H216" s="7">
        <v>18.5</v>
      </c>
      <c r="I216" s="8">
        <v>20</v>
      </c>
      <c r="J216" s="7">
        <v>150</v>
      </c>
      <c r="K216" s="7" t="s">
        <v>430</v>
      </c>
      <c r="L216" s="7">
        <v>780</v>
      </c>
      <c r="M216" s="8">
        <v>100</v>
      </c>
      <c r="N216" s="7">
        <v>7178</v>
      </c>
      <c r="O216" s="7" t="s">
        <v>430</v>
      </c>
      <c r="P216" s="7">
        <v>21935</v>
      </c>
      <c r="Q216" s="8">
        <v>2127</v>
      </c>
      <c r="R216" s="12">
        <v>0.192</v>
      </c>
      <c r="S216" s="39">
        <v>0.23</v>
      </c>
      <c r="T216" s="8">
        <f t="shared" si="10"/>
        <v>550.53016076799997</v>
      </c>
    </row>
    <row r="217" spans="1:20" x14ac:dyDescent="0.25">
      <c r="A217" s="11" t="s">
        <v>217</v>
      </c>
      <c r="B217" s="7">
        <v>1349</v>
      </c>
      <c r="C217" s="7" t="s">
        <v>430</v>
      </c>
      <c r="D217" s="7">
        <v>1580</v>
      </c>
      <c r="E217" s="8">
        <v>1620</v>
      </c>
      <c r="F217" s="7">
        <v>41</v>
      </c>
      <c r="G217" s="7" t="s">
        <v>430</v>
      </c>
      <c r="H217" s="7">
        <v>17.5</v>
      </c>
      <c r="I217" s="8">
        <v>18</v>
      </c>
      <c r="J217" s="7">
        <v>140</v>
      </c>
      <c r="K217" s="7" t="s">
        <v>430</v>
      </c>
      <c r="L217" s="7">
        <v>1010</v>
      </c>
      <c r="M217" s="8">
        <v>70</v>
      </c>
      <c r="N217" s="7">
        <v>7852</v>
      </c>
      <c r="O217" s="7" t="s">
        <v>430</v>
      </c>
      <c r="P217" s="7">
        <v>27764</v>
      </c>
      <c r="Q217" s="8">
        <v>1340</v>
      </c>
      <c r="R217" s="12">
        <v>0.13900000000000001</v>
      </c>
      <c r="S217" s="39">
        <v>0.21199999999999999</v>
      </c>
      <c r="T217" s="8">
        <f t="shared" si="10"/>
        <v>554.14309320200005</v>
      </c>
    </row>
    <row r="218" spans="1:20" x14ac:dyDescent="0.25">
      <c r="A218" s="11" t="s">
        <v>218</v>
      </c>
      <c r="B218" s="7">
        <v>1340</v>
      </c>
      <c r="C218" s="7" t="s">
        <v>430</v>
      </c>
      <c r="D218" s="7">
        <v>1581</v>
      </c>
      <c r="E218" s="8">
        <v>1619</v>
      </c>
      <c r="F218" s="7">
        <v>50</v>
      </c>
      <c r="G218" s="7" t="s">
        <v>430</v>
      </c>
      <c r="H218" s="7">
        <v>18</v>
      </c>
      <c r="I218" s="8">
        <v>22</v>
      </c>
      <c r="J218" s="7">
        <v>55</v>
      </c>
      <c r="K218" s="7" t="s">
        <v>430</v>
      </c>
      <c r="L218" s="7">
        <v>570</v>
      </c>
      <c r="M218" s="8">
        <v>75</v>
      </c>
      <c r="N218" s="7">
        <v>4320</v>
      </c>
      <c r="O218" s="7" t="s">
        <v>430</v>
      </c>
      <c r="P218" s="7">
        <v>15596</v>
      </c>
      <c r="Q218" s="8">
        <v>1755</v>
      </c>
      <c r="R218" s="12">
        <v>9.6000000000000002E-2</v>
      </c>
      <c r="S218" s="39">
        <v>0.19900000000000001</v>
      </c>
      <c r="T218" s="8">
        <f t="shared" si="10"/>
        <v>555.03024019200006</v>
      </c>
    </row>
    <row r="219" spans="1:20" x14ac:dyDescent="0.25">
      <c r="A219" s="11" t="s">
        <v>219</v>
      </c>
      <c r="B219" s="7">
        <v>1345</v>
      </c>
      <c r="C219" s="7" t="s">
        <v>430</v>
      </c>
      <c r="D219" s="7">
        <v>1580.5</v>
      </c>
      <c r="E219" s="8">
        <v>1619</v>
      </c>
      <c r="F219" s="7">
        <v>55</v>
      </c>
      <c r="G219" s="7" t="s">
        <v>430</v>
      </c>
      <c r="H219" s="7">
        <v>18</v>
      </c>
      <c r="I219" s="8">
        <v>19</v>
      </c>
      <c r="J219" s="7">
        <v>65</v>
      </c>
      <c r="K219" s="7" t="s">
        <v>430</v>
      </c>
      <c r="L219" s="7">
        <v>660</v>
      </c>
      <c r="M219" s="8">
        <v>70</v>
      </c>
      <c r="N219" s="7">
        <v>3802</v>
      </c>
      <c r="O219" s="7" t="s">
        <v>430</v>
      </c>
      <c r="P219" s="7">
        <v>17456</v>
      </c>
      <c r="Q219" s="8">
        <v>1414</v>
      </c>
      <c r="R219" s="12">
        <v>9.8000000000000004E-2</v>
      </c>
      <c r="S219" s="39">
        <v>0.16800000000000001</v>
      </c>
      <c r="T219" s="8">
        <f t="shared" si="10"/>
        <v>588.71775264799999</v>
      </c>
    </row>
    <row r="220" spans="1:20" x14ac:dyDescent="0.25">
      <c r="A220" s="11" t="s">
        <v>220</v>
      </c>
      <c r="B220" s="7">
        <v>1348</v>
      </c>
      <c r="C220" s="7" t="s">
        <v>430</v>
      </c>
      <c r="D220" s="7">
        <v>1580</v>
      </c>
      <c r="E220" s="8">
        <v>1619</v>
      </c>
      <c r="F220" s="7">
        <v>40</v>
      </c>
      <c r="G220" s="7" t="s">
        <v>430</v>
      </c>
      <c r="H220" s="7">
        <v>18</v>
      </c>
      <c r="I220" s="8">
        <v>22</v>
      </c>
      <c r="J220" s="7">
        <v>75</v>
      </c>
      <c r="K220" s="7" t="s">
        <v>430</v>
      </c>
      <c r="L220" s="7">
        <v>610</v>
      </c>
      <c r="M220" s="8">
        <v>85</v>
      </c>
      <c r="N220" s="7">
        <v>3951</v>
      </c>
      <c r="O220" s="7" t="s">
        <v>430</v>
      </c>
      <c r="P220" s="7">
        <v>16690</v>
      </c>
      <c r="Q220" s="8">
        <v>1989</v>
      </c>
      <c r="R220" s="12">
        <v>0.123</v>
      </c>
      <c r="S220" s="39">
        <v>0.17499999999999999</v>
      </c>
      <c r="T220" s="8">
        <f t="shared" si="10"/>
        <v>588.82572769799992</v>
      </c>
    </row>
    <row r="221" spans="1:20" x14ac:dyDescent="0.25">
      <c r="A221" s="11" t="s">
        <v>221</v>
      </c>
      <c r="B221" s="7">
        <v>1354</v>
      </c>
      <c r="C221" s="7" t="s">
        <v>430</v>
      </c>
      <c r="D221" s="7">
        <v>1581</v>
      </c>
      <c r="E221" s="8">
        <v>1620</v>
      </c>
      <c r="F221" s="7">
        <v>40</v>
      </c>
      <c r="G221" s="7" t="s">
        <v>430</v>
      </c>
      <c r="H221" s="7">
        <v>18</v>
      </c>
      <c r="I221" s="8">
        <v>17</v>
      </c>
      <c r="J221" s="7">
        <v>110</v>
      </c>
      <c r="K221" s="7" t="s">
        <v>430</v>
      </c>
      <c r="L221" s="7">
        <v>750</v>
      </c>
      <c r="M221" s="8">
        <v>130</v>
      </c>
      <c r="N221" s="7">
        <v>4679</v>
      </c>
      <c r="O221" s="7" t="s">
        <v>430</v>
      </c>
      <c r="P221" s="7">
        <v>19836</v>
      </c>
      <c r="Q221" s="8">
        <v>2350</v>
      </c>
      <c r="R221" s="12">
        <v>0.14699999999999999</v>
      </c>
      <c r="S221" s="39">
        <v>0.17399999999999999</v>
      </c>
      <c r="T221" s="8">
        <f t="shared" si="10"/>
        <v>597.07179345799989</v>
      </c>
    </row>
    <row r="222" spans="1:20" x14ac:dyDescent="0.25">
      <c r="A222" s="11" t="s">
        <v>222</v>
      </c>
      <c r="B222" s="7">
        <v>1340</v>
      </c>
      <c r="C222" s="7" t="s">
        <v>430</v>
      </c>
      <c r="D222" s="7">
        <v>1581</v>
      </c>
      <c r="E222" s="8">
        <v>1618</v>
      </c>
      <c r="F222" s="7">
        <v>60</v>
      </c>
      <c r="G222" s="7" t="s">
        <v>430</v>
      </c>
      <c r="H222" s="7">
        <v>17</v>
      </c>
      <c r="I222" s="8">
        <v>25</v>
      </c>
      <c r="J222" s="7">
        <v>40</v>
      </c>
      <c r="K222" s="7" t="s">
        <v>430</v>
      </c>
      <c r="L222" s="7">
        <v>610</v>
      </c>
      <c r="M222" s="8">
        <v>80</v>
      </c>
      <c r="N222" s="7">
        <v>2552</v>
      </c>
      <c r="O222" s="7" t="s">
        <v>430</v>
      </c>
      <c r="P222" s="7">
        <v>15237</v>
      </c>
      <c r="Q222" s="8">
        <v>2127</v>
      </c>
      <c r="R222" s="12">
        <v>6.6000000000000003E-2</v>
      </c>
      <c r="S222" s="39">
        <v>0.128</v>
      </c>
      <c r="T222" s="8">
        <f t="shared" si="10"/>
        <v>621.55214087199988</v>
      </c>
    </row>
    <row r="223" spans="1:20" x14ac:dyDescent="0.25">
      <c r="A223" s="11" t="s">
        <v>223</v>
      </c>
      <c r="B223" s="7">
        <v>1355</v>
      </c>
      <c r="C223" s="7" t="s">
        <v>430</v>
      </c>
      <c r="D223" s="7">
        <v>1582</v>
      </c>
      <c r="E223" s="8">
        <v>1620</v>
      </c>
      <c r="F223" s="7">
        <v>30</v>
      </c>
      <c r="G223" s="7" t="s">
        <v>430</v>
      </c>
      <c r="H223" s="7">
        <v>17.5</v>
      </c>
      <c r="I223" s="8">
        <v>15</v>
      </c>
      <c r="J223" s="7">
        <v>100</v>
      </c>
      <c r="K223" s="7" t="s">
        <v>430</v>
      </c>
      <c r="L223" s="7">
        <v>680</v>
      </c>
      <c r="M223" s="8">
        <v>140</v>
      </c>
      <c r="N223" s="7">
        <v>3647</v>
      </c>
      <c r="O223" s="7" t="s">
        <v>430</v>
      </c>
      <c r="P223" s="7">
        <v>18692</v>
      </c>
      <c r="Q223" s="8">
        <v>2233</v>
      </c>
      <c r="R223" s="12">
        <v>0.14699999999999999</v>
      </c>
      <c r="S223" s="39">
        <v>0.14799999999999999</v>
      </c>
      <c r="T223" s="8">
        <f t="shared" si="10"/>
        <v>624.81379345799996</v>
      </c>
    </row>
    <row r="224" spans="1:20" x14ac:dyDescent="0.25">
      <c r="A224" s="11" t="s">
        <v>224</v>
      </c>
      <c r="B224" s="7">
        <v>1350</v>
      </c>
      <c r="C224" s="7" t="s">
        <v>430</v>
      </c>
      <c r="D224" s="7">
        <v>1581</v>
      </c>
      <c r="E224" s="8">
        <v>1618</v>
      </c>
      <c r="F224" s="7">
        <v>45</v>
      </c>
      <c r="G224" s="7" t="s">
        <v>430</v>
      </c>
      <c r="H224" s="7">
        <v>17</v>
      </c>
      <c r="I224" s="8">
        <v>20</v>
      </c>
      <c r="J224" s="7">
        <v>95</v>
      </c>
      <c r="K224" s="7" t="s">
        <v>430</v>
      </c>
      <c r="L224" s="7">
        <v>1150</v>
      </c>
      <c r="M224" s="8">
        <v>140</v>
      </c>
      <c r="N224" s="7">
        <v>4546</v>
      </c>
      <c r="O224" s="7" t="s">
        <v>430</v>
      </c>
      <c r="P224" s="7">
        <v>29221</v>
      </c>
      <c r="Q224" s="8">
        <v>2978</v>
      </c>
      <c r="R224" s="12">
        <v>8.3000000000000004E-2</v>
      </c>
      <c r="S224" s="39">
        <v>0.124</v>
      </c>
      <c r="T224" s="8">
        <f t="shared" si="10"/>
        <v>631.07118481799989</v>
      </c>
    </row>
    <row r="225" spans="1:20" x14ac:dyDescent="0.25">
      <c r="A225" s="11" t="s">
        <v>225</v>
      </c>
      <c r="B225" s="7">
        <v>1343</v>
      </c>
      <c r="C225" s="7" t="s">
        <v>430</v>
      </c>
      <c r="D225" s="7">
        <v>1581</v>
      </c>
      <c r="E225" s="8">
        <v>1619</v>
      </c>
      <c r="F225" s="7">
        <v>70</v>
      </c>
      <c r="G225" s="7" t="s">
        <v>430</v>
      </c>
      <c r="H225" s="7">
        <v>17</v>
      </c>
      <c r="I225" s="8">
        <v>20</v>
      </c>
      <c r="J225" s="7">
        <v>80</v>
      </c>
      <c r="K225" s="7" t="s">
        <v>430</v>
      </c>
      <c r="L225" s="7">
        <v>2450</v>
      </c>
      <c r="M225" s="8">
        <v>120</v>
      </c>
      <c r="N225" s="7">
        <v>5955</v>
      </c>
      <c r="O225" s="7" t="s">
        <v>430</v>
      </c>
      <c r="P225" s="7">
        <v>61198</v>
      </c>
      <c r="Q225" s="8">
        <v>2552</v>
      </c>
      <c r="R225" s="12">
        <v>3.3000000000000002E-2</v>
      </c>
      <c r="S225" s="39">
        <v>8.5000000000000006E-2</v>
      </c>
      <c r="T225" s="8">
        <f t="shared" si="10"/>
        <v>657.10688521799989</v>
      </c>
    </row>
    <row r="226" spans="1:20" x14ac:dyDescent="0.25">
      <c r="A226" s="11" t="s">
        <v>226</v>
      </c>
      <c r="B226" s="7">
        <v>1353</v>
      </c>
      <c r="C226" s="7" t="s">
        <v>430</v>
      </c>
      <c r="D226" s="7">
        <v>1582</v>
      </c>
      <c r="E226" s="8">
        <v>1620</v>
      </c>
      <c r="F226" s="7">
        <v>40</v>
      </c>
      <c r="G226" s="7" t="s">
        <v>430</v>
      </c>
      <c r="H226" s="7">
        <v>18</v>
      </c>
      <c r="I226" s="8">
        <v>13</v>
      </c>
      <c r="J226" s="7">
        <v>110</v>
      </c>
      <c r="K226" s="7" t="s">
        <v>430</v>
      </c>
      <c r="L226" s="7">
        <v>1630</v>
      </c>
      <c r="M226" s="8">
        <v>150</v>
      </c>
      <c r="N226" s="7">
        <v>4679</v>
      </c>
      <c r="O226" s="7" t="s">
        <v>430</v>
      </c>
      <c r="P226" s="7">
        <v>44599</v>
      </c>
      <c r="Q226" s="8">
        <v>2074</v>
      </c>
      <c r="R226" s="12">
        <v>6.7000000000000004E-2</v>
      </c>
      <c r="S226" s="39">
        <v>9.0999999999999998E-2</v>
      </c>
      <c r="T226" s="8">
        <f t="shared" si="10"/>
        <v>661.34131601800004</v>
      </c>
    </row>
    <row r="227" spans="1:20" x14ac:dyDescent="0.25">
      <c r="A227" s="11" t="s">
        <v>227</v>
      </c>
      <c r="B227" s="7">
        <v>1350</v>
      </c>
      <c r="C227" s="7" t="s">
        <v>430</v>
      </c>
      <c r="D227" s="7">
        <v>1582</v>
      </c>
      <c r="E227" s="8">
        <v>1618</v>
      </c>
      <c r="F227" s="7">
        <v>45</v>
      </c>
      <c r="G227" s="7" t="s">
        <v>430</v>
      </c>
      <c r="H227" s="7">
        <v>17</v>
      </c>
      <c r="I227" s="8">
        <v>20</v>
      </c>
      <c r="J227" s="7">
        <v>100</v>
      </c>
      <c r="K227" s="7" t="s">
        <v>430</v>
      </c>
      <c r="L227" s="7">
        <v>2400</v>
      </c>
      <c r="M227" s="8">
        <v>100</v>
      </c>
      <c r="N227" s="7">
        <v>4786</v>
      </c>
      <c r="O227" s="7" t="s">
        <v>430</v>
      </c>
      <c r="P227" s="7">
        <v>62019</v>
      </c>
      <c r="Q227" s="8">
        <v>2127</v>
      </c>
      <c r="R227" s="12">
        <v>4.2000000000000003E-2</v>
      </c>
      <c r="S227" s="39">
        <v>6.9000000000000006E-2</v>
      </c>
      <c r="T227" s="8">
        <f t="shared" si="10"/>
        <v>677.01255456799993</v>
      </c>
    </row>
    <row r="228" spans="1:20" x14ac:dyDescent="0.25">
      <c r="A228" s="11" t="s">
        <v>228</v>
      </c>
      <c r="B228" s="7">
        <v>1351</v>
      </c>
      <c r="C228" s="7" t="s">
        <v>430</v>
      </c>
      <c r="D228" s="7">
        <v>1581</v>
      </c>
      <c r="E228" s="8">
        <v>1620</v>
      </c>
      <c r="F228" s="7">
        <v>40</v>
      </c>
      <c r="G228" s="7" t="s">
        <v>430</v>
      </c>
      <c r="H228" s="7">
        <v>18</v>
      </c>
      <c r="I228" s="8">
        <v>14</v>
      </c>
      <c r="J228" s="7">
        <v>100</v>
      </c>
      <c r="K228" s="7" t="s">
        <v>430</v>
      </c>
      <c r="L228" s="7">
        <v>2200</v>
      </c>
      <c r="M228" s="8">
        <v>160</v>
      </c>
      <c r="N228" s="7">
        <v>4254</v>
      </c>
      <c r="O228" s="7" t="s">
        <v>430</v>
      </c>
      <c r="P228" s="7">
        <v>56177</v>
      </c>
      <c r="Q228" s="8">
        <v>2609</v>
      </c>
      <c r="R228" s="12">
        <v>4.4999999999999998E-2</v>
      </c>
      <c r="S228" s="39">
        <v>6.7000000000000004E-2</v>
      </c>
      <c r="T228" s="8">
        <f t="shared" si="10"/>
        <v>680.08820804999993</v>
      </c>
    </row>
    <row r="229" spans="1:20" x14ac:dyDescent="0.25">
      <c r="A229" s="11" t="s">
        <v>229</v>
      </c>
      <c r="B229" s="7">
        <v>1353</v>
      </c>
      <c r="C229" s="7" t="s">
        <v>430</v>
      </c>
      <c r="D229" s="7">
        <v>1581</v>
      </c>
      <c r="E229" s="8">
        <v>1620</v>
      </c>
      <c r="F229" s="7">
        <v>30</v>
      </c>
      <c r="G229" s="7" t="s">
        <v>430</v>
      </c>
      <c r="H229" s="7">
        <v>17.5</v>
      </c>
      <c r="I229" s="8">
        <v>13</v>
      </c>
      <c r="J229" s="7">
        <v>110</v>
      </c>
      <c r="K229" s="7" t="s">
        <v>430</v>
      </c>
      <c r="L229" s="7">
        <v>1810</v>
      </c>
      <c r="M229" s="8">
        <v>150</v>
      </c>
      <c r="N229" s="7">
        <v>3509</v>
      </c>
      <c r="O229" s="7" t="s">
        <v>430</v>
      </c>
      <c r="P229" s="7">
        <v>46541</v>
      </c>
      <c r="Q229" s="8">
        <v>2074</v>
      </c>
      <c r="R229" s="12">
        <v>6.0999999999999999E-2</v>
      </c>
      <c r="S229" s="39">
        <v>6.7000000000000004E-2</v>
      </c>
      <c r="T229" s="8">
        <f t="shared" si="10"/>
        <v>685.08584600199993</v>
      </c>
    </row>
    <row r="230" spans="1:20" x14ac:dyDescent="0.25">
      <c r="A230" s="36"/>
      <c r="E230" s="1"/>
      <c r="I230" s="1"/>
      <c r="M230" s="1"/>
      <c r="Q230" s="31" t="s">
        <v>6</v>
      </c>
      <c r="R230" s="32">
        <f>AVERAGE(R213:R229)</f>
        <v>9.9705882352941172E-2</v>
      </c>
      <c r="S230" s="25">
        <f>AVERAGE(S213:S229)</f>
        <v>0.153764705882353</v>
      </c>
      <c r="T230" s="26">
        <f>AVERAGE(T213:T229)</f>
        <v>604.27387037305868</v>
      </c>
    </row>
    <row r="231" spans="1:20" x14ac:dyDescent="0.25">
      <c r="A231" s="36"/>
      <c r="E231" s="1"/>
      <c r="I231" s="1"/>
      <c r="M231" s="1"/>
      <c r="Q231" s="31" t="s">
        <v>9</v>
      </c>
      <c r="R231" s="32">
        <f>_xlfn.STDEV.P(R213:R229)</f>
        <v>4.3581923810738131E-2</v>
      </c>
      <c r="S231" s="25">
        <f>_xlfn.STDEV.P(S213:S229)</f>
        <v>5.9818873090811915E-2</v>
      </c>
      <c r="T231" s="26">
        <f>_xlfn.STDEV.P(T213:T229)</f>
        <v>54.054121089561896</v>
      </c>
    </row>
    <row r="232" spans="1:20" x14ac:dyDescent="0.25">
      <c r="A232" s="36"/>
      <c r="E232" s="1"/>
      <c r="I232" s="1"/>
      <c r="M232" s="1"/>
      <c r="Q232" s="31" t="s">
        <v>7</v>
      </c>
      <c r="R232" s="32">
        <f>R231/(SQRT(T234))</f>
        <v>1.0570169131723215E-2</v>
      </c>
      <c r="S232" s="25">
        <f>S231/(SQRT(T234))</f>
        <v>1.4508207774049146E-2</v>
      </c>
      <c r="T232" s="26">
        <f>T231/(SQRT(T234))</f>
        <v>13.110050044246522</v>
      </c>
    </row>
    <row r="233" spans="1:20" x14ac:dyDescent="0.25">
      <c r="A233" s="36"/>
      <c r="E233" s="1"/>
      <c r="I233" s="1"/>
      <c r="M233" s="1"/>
      <c r="Q233" s="33"/>
      <c r="R233" s="34"/>
      <c r="S233" s="29" t="s">
        <v>8</v>
      </c>
      <c r="T233" s="26">
        <f>2*(SQRT(T231^2+50^2))/SQRT(T234)</f>
        <v>35.717347924618366</v>
      </c>
    </row>
    <row r="234" spans="1:20" x14ac:dyDescent="0.25">
      <c r="A234" s="36"/>
      <c r="E234" s="1"/>
      <c r="I234" s="1"/>
      <c r="M234" s="1"/>
      <c r="Q234" s="33"/>
      <c r="R234" s="34"/>
      <c r="S234" s="29" t="s">
        <v>10</v>
      </c>
      <c r="T234" s="26">
        <v>17</v>
      </c>
    </row>
    <row r="235" spans="1:20" x14ac:dyDescent="0.25">
      <c r="A235" s="36"/>
      <c r="E235" s="1"/>
      <c r="I235" s="1"/>
      <c r="M235" s="1"/>
      <c r="Q235" s="33"/>
      <c r="R235" s="34"/>
      <c r="S235" s="29"/>
      <c r="T235" s="30"/>
    </row>
    <row r="236" spans="1:20" x14ac:dyDescent="0.25">
      <c r="A236" s="11" t="s">
        <v>195</v>
      </c>
      <c r="B236" s="7">
        <v>1351</v>
      </c>
      <c r="C236" s="7" t="s">
        <v>430</v>
      </c>
      <c r="D236" s="7">
        <v>1582</v>
      </c>
      <c r="E236" s="8">
        <v>1621</v>
      </c>
      <c r="F236" s="7">
        <v>45</v>
      </c>
      <c r="G236" s="7" t="s">
        <v>430</v>
      </c>
      <c r="H236" s="7">
        <v>23</v>
      </c>
      <c r="I236" s="8">
        <v>20</v>
      </c>
      <c r="J236" s="7">
        <v>430</v>
      </c>
      <c r="K236" s="7" t="s">
        <v>430</v>
      </c>
      <c r="L236" s="7">
        <v>1100</v>
      </c>
      <c r="M236" s="8">
        <v>80</v>
      </c>
      <c r="N236" s="7">
        <v>25487</v>
      </c>
      <c r="O236" s="7" t="s">
        <v>430</v>
      </c>
      <c r="P236" s="7">
        <v>38458</v>
      </c>
      <c r="Q236" s="8">
        <v>1702</v>
      </c>
      <c r="R236" s="13">
        <v>0.39100000000000001</v>
      </c>
      <c r="S236" s="39">
        <v>0.38800000000000001</v>
      </c>
      <c r="T236" s="8">
        <f t="shared" ref="T236:T253" si="11">737.3+320.9*(R236)-1067*(S236)-80.638*(R236^2)</f>
        <v>436.44788192199991</v>
      </c>
    </row>
    <row r="237" spans="1:20" x14ac:dyDescent="0.25">
      <c r="A237" s="11" t="s">
        <v>196</v>
      </c>
      <c r="B237" s="7">
        <v>1352</v>
      </c>
      <c r="C237" s="7" t="s">
        <v>430</v>
      </c>
      <c r="D237" s="7">
        <v>1582</v>
      </c>
      <c r="E237" s="8">
        <v>1621</v>
      </c>
      <c r="F237" s="7">
        <v>44</v>
      </c>
      <c r="G237" s="7" t="s">
        <v>430</v>
      </c>
      <c r="H237" s="7">
        <v>23</v>
      </c>
      <c r="I237" s="8">
        <v>20</v>
      </c>
      <c r="J237" s="7">
        <v>420</v>
      </c>
      <c r="K237" s="7" t="s">
        <v>430</v>
      </c>
      <c r="L237" s="7">
        <v>1370</v>
      </c>
      <c r="M237" s="8">
        <v>90</v>
      </c>
      <c r="N237" s="7">
        <v>24341</v>
      </c>
      <c r="O237" s="7" t="s">
        <v>430</v>
      </c>
      <c r="P237" s="7">
        <v>46299</v>
      </c>
      <c r="Q237" s="8">
        <v>1914</v>
      </c>
      <c r="R237" s="13">
        <v>0.307</v>
      </c>
      <c r="S237" s="39">
        <v>0.33500000000000002</v>
      </c>
      <c r="T237" s="8">
        <f t="shared" si="11"/>
        <v>470.77124913799997</v>
      </c>
    </row>
    <row r="238" spans="1:20" x14ac:dyDescent="0.25">
      <c r="A238" s="11" t="s">
        <v>197</v>
      </c>
      <c r="B238" s="7">
        <v>1352</v>
      </c>
      <c r="C238" s="7" t="s">
        <v>430</v>
      </c>
      <c r="D238" s="7">
        <v>1581</v>
      </c>
      <c r="E238" s="8">
        <v>1620</v>
      </c>
      <c r="F238" s="7">
        <v>44</v>
      </c>
      <c r="G238" s="7" t="s">
        <v>430</v>
      </c>
      <c r="H238" s="7">
        <v>23.5</v>
      </c>
      <c r="I238" s="8">
        <v>19</v>
      </c>
      <c r="J238" s="7">
        <v>300</v>
      </c>
      <c r="K238" s="7" t="s">
        <v>430</v>
      </c>
      <c r="L238" s="7">
        <v>1030</v>
      </c>
      <c r="M238" s="8">
        <v>50</v>
      </c>
      <c r="N238" s="7">
        <v>17386</v>
      </c>
      <c r="O238" s="7" t="s">
        <v>430</v>
      </c>
      <c r="P238" s="7">
        <v>35565</v>
      </c>
      <c r="Q238" s="8">
        <v>1010</v>
      </c>
      <c r="R238" s="13">
        <v>0.29099999999999998</v>
      </c>
      <c r="S238" s="39">
        <v>0.32200000000000001</v>
      </c>
      <c r="T238" s="8">
        <f t="shared" si="11"/>
        <v>480.27939352199991</v>
      </c>
    </row>
    <row r="239" spans="1:20" x14ac:dyDescent="0.25">
      <c r="A239" s="11" t="s">
        <v>198</v>
      </c>
      <c r="B239" s="7">
        <v>1354</v>
      </c>
      <c r="C239" s="7" t="s">
        <v>430</v>
      </c>
      <c r="D239" s="7">
        <v>1582</v>
      </c>
      <c r="E239" s="8">
        <v>1621</v>
      </c>
      <c r="F239" s="7">
        <v>45</v>
      </c>
      <c r="G239" s="7" t="s">
        <v>430</v>
      </c>
      <c r="H239" s="7">
        <v>24</v>
      </c>
      <c r="I239" s="8">
        <v>15</v>
      </c>
      <c r="J239" s="7">
        <v>280</v>
      </c>
      <c r="K239" s="7" t="s">
        <v>430</v>
      </c>
      <c r="L239" s="7">
        <v>1130</v>
      </c>
      <c r="M239" s="8">
        <v>60</v>
      </c>
      <c r="N239" s="7">
        <v>15957</v>
      </c>
      <c r="O239" s="7" t="s">
        <v>430</v>
      </c>
      <c r="P239" s="7">
        <v>38472</v>
      </c>
      <c r="Q239" s="8">
        <v>957</v>
      </c>
      <c r="R239" s="13">
        <v>0.248</v>
      </c>
      <c r="S239" s="39">
        <v>0.28799999999999998</v>
      </c>
      <c r="T239" s="8">
        <f t="shared" si="11"/>
        <v>504.62764044800002</v>
      </c>
    </row>
    <row r="240" spans="1:20" x14ac:dyDescent="0.25">
      <c r="A240" s="11" t="s">
        <v>199</v>
      </c>
      <c r="B240" s="7">
        <v>1353</v>
      </c>
      <c r="C240" s="7" t="s">
        <v>430</v>
      </c>
      <c r="D240" s="7">
        <v>1582</v>
      </c>
      <c r="E240" s="8">
        <v>1621</v>
      </c>
      <c r="F240" s="7">
        <v>44</v>
      </c>
      <c r="G240" s="7" t="s">
        <v>430</v>
      </c>
      <c r="H240" s="7">
        <v>24</v>
      </c>
      <c r="I240" s="8">
        <v>10</v>
      </c>
      <c r="J240" s="7">
        <v>200</v>
      </c>
      <c r="K240" s="7" t="s">
        <v>430</v>
      </c>
      <c r="L240" s="7">
        <v>880</v>
      </c>
      <c r="M240" s="8">
        <v>30</v>
      </c>
      <c r="N240" s="7">
        <v>11591</v>
      </c>
      <c r="O240" s="7" t="s">
        <v>430</v>
      </c>
      <c r="P240" s="7">
        <v>30497</v>
      </c>
      <c r="Q240" s="8">
        <v>319</v>
      </c>
      <c r="R240" s="13">
        <v>0.22700000000000001</v>
      </c>
      <c r="S240" s="39">
        <v>0.27500000000000002</v>
      </c>
      <c r="T240" s="8">
        <f t="shared" si="11"/>
        <v>512.56410449800001</v>
      </c>
    </row>
    <row r="241" spans="1:20" x14ac:dyDescent="0.25">
      <c r="A241" s="11" t="s">
        <v>200</v>
      </c>
      <c r="B241" s="7">
        <v>1352</v>
      </c>
      <c r="C241" s="7" t="s">
        <v>430</v>
      </c>
      <c r="D241" s="7">
        <v>1582</v>
      </c>
      <c r="E241" s="8">
        <v>1621</v>
      </c>
      <c r="F241" s="7">
        <v>45</v>
      </c>
      <c r="G241" s="7" t="s">
        <v>430</v>
      </c>
      <c r="H241" s="7">
        <v>23</v>
      </c>
      <c r="I241" s="8">
        <v>15</v>
      </c>
      <c r="J241" s="7">
        <v>230</v>
      </c>
      <c r="K241" s="7" t="s">
        <v>430</v>
      </c>
      <c r="L241" s="7">
        <v>1150</v>
      </c>
      <c r="M241" s="8">
        <v>60</v>
      </c>
      <c r="N241" s="7">
        <v>13107</v>
      </c>
      <c r="O241" s="7" t="s">
        <v>430</v>
      </c>
      <c r="P241" s="7">
        <v>37522</v>
      </c>
      <c r="Q241" s="8">
        <v>957</v>
      </c>
      <c r="R241" s="13">
        <v>0.2</v>
      </c>
      <c r="S241" s="39">
        <v>0.254</v>
      </c>
      <c r="T241" s="8">
        <f t="shared" si="11"/>
        <v>527.23647999999991</v>
      </c>
    </row>
    <row r="242" spans="1:20" x14ac:dyDescent="0.25">
      <c r="A242" s="11" t="s">
        <v>201</v>
      </c>
      <c r="B242" s="7">
        <v>1353</v>
      </c>
      <c r="C242" s="7" t="s">
        <v>430</v>
      </c>
      <c r="D242" s="7">
        <v>1581</v>
      </c>
      <c r="E242" s="8">
        <v>1621</v>
      </c>
      <c r="F242" s="7">
        <v>44</v>
      </c>
      <c r="G242" s="7" t="s">
        <v>430</v>
      </c>
      <c r="H242" s="7">
        <v>23</v>
      </c>
      <c r="I242" s="8">
        <v>18</v>
      </c>
      <c r="J242" s="7">
        <v>300</v>
      </c>
      <c r="K242" s="7" t="s">
        <v>430</v>
      </c>
      <c r="L242" s="7">
        <v>1620</v>
      </c>
      <c r="M242" s="8">
        <v>40</v>
      </c>
      <c r="N242" s="7">
        <v>17386</v>
      </c>
      <c r="O242" s="7" t="s">
        <v>430</v>
      </c>
      <c r="P242" s="7">
        <v>52857</v>
      </c>
      <c r="Q242" s="8">
        <v>766</v>
      </c>
      <c r="R242" s="13">
        <v>0.185</v>
      </c>
      <c r="S242" s="39">
        <v>0.245</v>
      </c>
      <c r="T242" s="8">
        <f t="shared" si="11"/>
        <v>532.4916644499998</v>
      </c>
    </row>
    <row r="243" spans="1:20" x14ac:dyDescent="0.25">
      <c r="A243" s="11" t="s">
        <v>202</v>
      </c>
      <c r="B243" s="7">
        <v>1352</v>
      </c>
      <c r="C243" s="7" t="s">
        <v>430</v>
      </c>
      <c r="D243" s="7">
        <v>1581</v>
      </c>
      <c r="E243" s="8">
        <v>1620</v>
      </c>
      <c r="F243" s="7">
        <v>44</v>
      </c>
      <c r="G243" s="7" t="s">
        <v>430</v>
      </c>
      <c r="H243" s="7">
        <v>24</v>
      </c>
      <c r="I243" s="8">
        <v>19</v>
      </c>
      <c r="J243" s="7">
        <v>300</v>
      </c>
      <c r="K243" s="7" t="s">
        <v>430</v>
      </c>
      <c r="L243" s="7">
        <v>1510</v>
      </c>
      <c r="M243" s="8">
        <v>60</v>
      </c>
      <c r="N243" s="7">
        <v>17386</v>
      </c>
      <c r="O243" s="7" t="s">
        <v>430</v>
      </c>
      <c r="P243" s="7">
        <v>51410</v>
      </c>
      <c r="Q243" s="8">
        <v>1212</v>
      </c>
      <c r="R243" s="13">
        <v>0.19900000000000001</v>
      </c>
      <c r="S243" s="39">
        <v>0.248</v>
      </c>
      <c r="T243" s="8">
        <f t="shared" si="11"/>
        <v>533.34975456199993</v>
      </c>
    </row>
    <row r="244" spans="1:20" x14ac:dyDescent="0.25">
      <c r="A244" s="11" t="s">
        <v>203</v>
      </c>
      <c r="B244" s="7">
        <v>1353</v>
      </c>
      <c r="C244" s="7" t="s">
        <v>430</v>
      </c>
      <c r="D244" s="7">
        <v>1581</v>
      </c>
      <c r="E244" s="8">
        <v>1621</v>
      </c>
      <c r="F244" s="7">
        <v>45</v>
      </c>
      <c r="G244" s="7" t="s">
        <v>430</v>
      </c>
      <c r="H244" s="7">
        <v>23</v>
      </c>
      <c r="I244" s="8">
        <v>20</v>
      </c>
      <c r="J244" s="7">
        <v>190</v>
      </c>
      <c r="K244" s="7" t="s">
        <v>430</v>
      </c>
      <c r="L244" s="7">
        <v>1030</v>
      </c>
      <c r="M244" s="8">
        <v>30</v>
      </c>
      <c r="N244" s="7">
        <v>10828</v>
      </c>
      <c r="O244" s="7" t="s">
        <v>430</v>
      </c>
      <c r="P244" s="7">
        <v>34808</v>
      </c>
      <c r="Q244" s="8">
        <v>638</v>
      </c>
      <c r="R244" s="13">
        <v>0.184</v>
      </c>
      <c r="S244" s="39">
        <v>0.23699999999999999</v>
      </c>
      <c r="T244" s="8">
        <f t="shared" si="11"/>
        <v>540.73651987199992</v>
      </c>
    </row>
    <row r="245" spans="1:20" x14ac:dyDescent="0.25">
      <c r="A245" s="11" t="s">
        <v>204</v>
      </c>
      <c r="B245" s="7">
        <v>1353</v>
      </c>
      <c r="C245" s="7" t="s">
        <v>430</v>
      </c>
      <c r="D245" s="7">
        <v>1581</v>
      </c>
      <c r="E245" s="8">
        <v>1621</v>
      </c>
      <c r="F245" s="7">
        <v>45</v>
      </c>
      <c r="G245" s="7" t="s">
        <v>430</v>
      </c>
      <c r="H245" s="7">
        <v>23</v>
      </c>
      <c r="I245" s="8">
        <v>12</v>
      </c>
      <c r="J245" s="7">
        <v>190</v>
      </c>
      <c r="K245" s="7" t="s">
        <v>430</v>
      </c>
      <c r="L245" s="7">
        <v>970</v>
      </c>
      <c r="M245" s="8">
        <v>40</v>
      </c>
      <c r="N245" s="7">
        <v>10394</v>
      </c>
      <c r="O245" s="7" t="s">
        <v>430</v>
      </c>
      <c r="P245" s="7">
        <v>32781</v>
      </c>
      <c r="Q245" s="8">
        <v>510</v>
      </c>
      <c r="R245" s="13">
        <v>0.19600000000000001</v>
      </c>
      <c r="S245" s="39">
        <v>0.23799999999999999</v>
      </c>
      <c r="T245" s="8">
        <f t="shared" si="11"/>
        <v>543.15261059199986</v>
      </c>
    </row>
    <row r="246" spans="1:20" x14ac:dyDescent="0.25">
      <c r="A246" s="11" t="s">
        <v>205</v>
      </c>
      <c r="B246" s="7">
        <v>1353</v>
      </c>
      <c r="C246" s="7" t="s">
        <v>430</v>
      </c>
      <c r="D246" s="7">
        <v>1581</v>
      </c>
      <c r="E246" s="8">
        <v>1620</v>
      </c>
      <c r="F246" s="7">
        <v>44</v>
      </c>
      <c r="G246" s="7" t="s">
        <v>430</v>
      </c>
      <c r="H246" s="7">
        <v>23.5</v>
      </c>
      <c r="I246" s="8">
        <v>19</v>
      </c>
      <c r="J246" s="7">
        <v>160</v>
      </c>
      <c r="K246" s="7" t="s">
        <v>430</v>
      </c>
      <c r="L246" s="7">
        <v>920</v>
      </c>
      <c r="M246" s="8">
        <v>20</v>
      </c>
      <c r="N246" s="7">
        <v>9273</v>
      </c>
      <c r="O246" s="7" t="s">
        <v>430</v>
      </c>
      <c r="P246" s="7">
        <v>30670</v>
      </c>
      <c r="Q246" s="8">
        <v>404</v>
      </c>
      <c r="R246" s="13">
        <v>0.17399999999999999</v>
      </c>
      <c r="S246" s="39">
        <v>0.23</v>
      </c>
      <c r="T246" s="8">
        <f t="shared" si="11"/>
        <v>545.28520391199993</v>
      </c>
    </row>
    <row r="247" spans="1:20" x14ac:dyDescent="0.25">
      <c r="A247" s="11" t="s">
        <v>206</v>
      </c>
      <c r="B247" s="7">
        <v>1351</v>
      </c>
      <c r="C247" s="7" t="s">
        <v>430</v>
      </c>
      <c r="D247" s="7">
        <v>1581</v>
      </c>
      <c r="E247" s="8">
        <v>1620</v>
      </c>
      <c r="F247" s="7">
        <v>50</v>
      </c>
      <c r="G247" s="7" t="s">
        <v>430</v>
      </c>
      <c r="H247" s="7">
        <v>24</v>
      </c>
      <c r="I247" s="8">
        <v>14</v>
      </c>
      <c r="J247" s="7">
        <v>185</v>
      </c>
      <c r="K247" s="7" t="s">
        <v>430</v>
      </c>
      <c r="L247" s="7">
        <v>900</v>
      </c>
      <c r="M247" s="8">
        <v>30</v>
      </c>
      <c r="N247" s="7">
        <v>9978</v>
      </c>
      <c r="O247" s="7" t="s">
        <v>430</v>
      </c>
      <c r="P247" s="7">
        <v>31190</v>
      </c>
      <c r="Q247" s="8">
        <v>447</v>
      </c>
      <c r="R247" s="13">
        <v>0.14099999999999999</v>
      </c>
      <c r="S247" s="39">
        <v>0.219</v>
      </c>
      <c r="T247" s="8">
        <f t="shared" si="11"/>
        <v>547.27073592199997</v>
      </c>
    </row>
    <row r="248" spans="1:20" x14ac:dyDescent="0.25">
      <c r="A248" s="11" t="s">
        <v>207</v>
      </c>
      <c r="B248" s="7">
        <v>1351</v>
      </c>
      <c r="C248" s="7" t="s">
        <v>430</v>
      </c>
      <c r="D248" s="7">
        <v>1580</v>
      </c>
      <c r="E248" s="8">
        <v>1618</v>
      </c>
      <c r="F248" s="7">
        <v>43</v>
      </c>
      <c r="G248" s="7" t="s">
        <v>430</v>
      </c>
      <c r="H248" s="7">
        <v>24</v>
      </c>
      <c r="I248" s="8">
        <v>19</v>
      </c>
      <c r="J248" s="7">
        <v>150</v>
      </c>
      <c r="K248" s="7" t="s">
        <v>430</v>
      </c>
      <c r="L248" s="7">
        <v>870</v>
      </c>
      <c r="M248" s="8">
        <v>20</v>
      </c>
      <c r="N248" s="7">
        <v>8496</v>
      </c>
      <c r="O248" s="7" t="s">
        <v>430</v>
      </c>
      <c r="P248" s="7">
        <v>28561</v>
      </c>
      <c r="Q248" s="8">
        <v>404</v>
      </c>
      <c r="R248" s="13">
        <v>0.17199999999999999</v>
      </c>
      <c r="S248" s="39">
        <v>0.22700000000000001</v>
      </c>
      <c r="T248" s="8">
        <f t="shared" si="11"/>
        <v>547.90020540799992</v>
      </c>
    </row>
    <row r="249" spans="1:20" x14ac:dyDescent="0.25">
      <c r="A249" s="11" t="s">
        <v>208</v>
      </c>
      <c r="B249" s="7">
        <v>1353</v>
      </c>
      <c r="C249" s="7" t="s">
        <v>430</v>
      </c>
      <c r="D249" s="7">
        <v>1581</v>
      </c>
      <c r="E249" s="8">
        <v>1621</v>
      </c>
      <c r="F249" s="7">
        <v>45</v>
      </c>
      <c r="G249" s="7" t="s">
        <v>430</v>
      </c>
      <c r="H249" s="7">
        <v>23</v>
      </c>
      <c r="I249" s="8">
        <v>18</v>
      </c>
      <c r="J249" s="7">
        <v>530</v>
      </c>
      <c r="K249" s="7" t="s">
        <v>430</v>
      </c>
      <c r="L249" s="7">
        <v>3030</v>
      </c>
      <c r="M249" s="8">
        <v>90</v>
      </c>
      <c r="N249" s="7">
        <v>30204</v>
      </c>
      <c r="O249" s="7" t="s">
        <v>430</v>
      </c>
      <c r="P249" s="7">
        <v>102398</v>
      </c>
      <c r="Q249" s="8">
        <v>1723</v>
      </c>
      <c r="R249" s="13">
        <v>0.17499999999999999</v>
      </c>
      <c r="S249" s="39">
        <v>0.22500000000000001</v>
      </c>
      <c r="T249" s="8">
        <f t="shared" si="11"/>
        <v>550.91296124999997</v>
      </c>
    </row>
    <row r="250" spans="1:20" x14ac:dyDescent="0.25">
      <c r="A250" s="11" t="s">
        <v>209</v>
      </c>
      <c r="B250" s="7">
        <v>1352</v>
      </c>
      <c r="C250" s="7" t="s">
        <v>430</v>
      </c>
      <c r="D250" s="7">
        <v>1580</v>
      </c>
      <c r="E250" s="8">
        <v>1621</v>
      </c>
      <c r="F250" s="7">
        <v>45</v>
      </c>
      <c r="G250" s="7" t="s">
        <v>430</v>
      </c>
      <c r="H250" s="7">
        <v>23</v>
      </c>
      <c r="I250" s="8">
        <v>25</v>
      </c>
      <c r="J250" s="7">
        <v>190</v>
      </c>
      <c r="K250" s="7" t="s">
        <v>430</v>
      </c>
      <c r="L250" s="7">
        <v>1260</v>
      </c>
      <c r="M250" s="8">
        <v>20</v>
      </c>
      <c r="N250" s="7">
        <v>10828</v>
      </c>
      <c r="O250" s="7" t="s">
        <v>430</v>
      </c>
      <c r="P250" s="7">
        <v>42581</v>
      </c>
      <c r="Q250" s="8">
        <v>532</v>
      </c>
      <c r="R250" s="13">
        <v>0.151</v>
      </c>
      <c r="S250" s="39">
        <v>0.20300000000000001</v>
      </c>
      <c r="T250" s="8">
        <f t="shared" si="11"/>
        <v>567.31627296199997</v>
      </c>
    </row>
    <row r="251" spans="1:20" x14ac:dyDescent="0.25">
      <c r="A251" s="11" t="s">
        <v>210</v>
      </c>
      <c r="B251" s="7">
        <v>1353</v>
      </c>
      <c r="C251" s="7" t="s">
        <v>430</v>
      </c>
      <c r="D251" s="7">
        <v>1581</v>
      </c>
      <c r="E251" s="8">
        <v>1623</v>
      </c>
      <c r="F251" s="7">
        <v>44</v>
      </c>
      <c r="G251" s="7" t="s">
        <v>430</v>
      </c>
      <c r="H251" s="7">
        <v>23</v>
      </c>
      <c r="I251" s="8">
        <v>10</v>
      </c>
      <c r="J251" s="7">
        <v>160</v>
      </c>
      <c r="K251" s="7" t="s">
        <v>430</v>
      </c>
      <c r="L251" s="7">
        <v>1500</v>
      </c>
      <c r="M251" s="8">
        <v>25</v>
      </c>
      <c r="N251" s="7">
        <v>9273</v>
      </c>
      <c r="O251" s="7" t="s">
        <v>430</v>
      </c>
      <c r="P251" s="7">
        <v>48942</v>
      </c>
      <c r="Q251" s="8">
        <v>266</v>
      </c>
      <c r="R251" s="13">
        <v>0.107</v>
      </c>
      <c r="S251" s="39">
        <v>0.159</v>
      </c>
      <c r="T251" s="8">
        <f t="shared" si="11"/>
        <v>601.06007553799986</v>
      </c>
    </row>
    <row r="252" spans="1:20" x14ac:dyDescent="0.25">
      <c r="A252" s="11" t="s">
        <v>211</v>
      </c>
      <c r="B252" s="7">
        <v>1353</v>
      </c>
      <c r="C252" s="7" t="s">
        <v>430</v>
      </c>
      <c r="D252" s="7">
        <v>1581</v>
      </c>
      <c r="E252" s="8">
        <v>1623</v>
      </c>
      <c r="F252" s="7">
        <v>44</v>
      </c>
      <c r="G252" s="7" t="s">
        <v>430</v>
      </c>
      <c r="H252" s="7">
        <v>23</v>
      </c>
      <c r="I252" s="8">
        <v>10</v>
      </c>
      <c r="J252" s="7">
        <v>160</v>
      </c>
      <c r="K252" s="7" t="s">
        <v>430</v>
      </c>
      <c r="L252" s="7">
        <v>1700</v>
      </c>
      <c r="M252" s="8">
        <v>25</v>
      </c>
      <c r="N252" s="7">
        <v>9273</v>
      </c>
      <c r="O252" s="7" t="s">
        <v>430</v>
      </c>
      <c r="P252" s="7">
        <v>55467</v>
      </c>
      <c r="Q252" s="8">
        <v>266</v>
      </c>
      <c r="R252" s="13">
        <v>9.4E-2</v>
      </c>
      <c r="S252" s="39">
        <v>0.14299999999999999</v>
      </c>
      <c r="T252" s="8">
        <f t="shared" si="11"/>
        <v>614.17108263199987</v>
      </c>
    </row>
    <row r="253" spans="1:20" x14ac:dyDescent="0.25">
      <c r="A253" s="11" t="s">
        <v>212</v>
      </c>
      <c r="B253" s="7">
        <v>1353</v>
      </c>
      <c r="C253" s="7" t="s">
        <v>430</v>
      </c>
      <c r="D253" s="7">
        <v>1581</v>
      </c>
      <c r="E253" s="8">
        <v>1621</v>
      </c>
      <c r="F253" s="7">
        <v>45</v>
      </c>
      <c r="G253" s="7" t="s">
        <v>430</v>
      </c>
      <c r="H253" s="7">
        <v>23</v>
      </c>
      <c r="I253" s="8">
        <v>30</v>
      </c>
      <c r="J253" s="7">
        <v>160</v>
      </c>
      <c r="K253" s="7" t="s">
        <v>430</v>
      </c>
      <c r="L253" s="7">
        <v>1730</v>
      </c>
      <c r="M253" s="8">
        <v>25</v>
      </c>
      <c r="N253" s="7">
        <v>9118</v>
      </c>
      <c r="O253" s="7" t="s">
        <v>430</v>
      </c>
      <c r="P253" s="7">
        <v>54427</v>
      </c>
      <c r="Q253" s="8">
        <v>798</v>
      </c>
      <c r="R253" s="13">
        <v>9.1999999999999998E-2</v>
      </c>
      <c r="S253" s="39">
        <v>0.14199999999999999</v>
      </c>
      <c r="T253" s="8">
        <f t="shared" si="11"/>
        <v>614.62627996799995</v>
      </c>
    </row>
    <row r="254" spans="1:20" x14ac:dyDescent="0.25">
      <c r="A254" s="36"/>
      <c r="E254" s="1"/>
      <c r="I254" s="1"/>
      <c r="M254" s="1"/>
      <c r="Q254" s="31" t="s">
        <v>6</v>
      </c>
      <c r="R254" s="32">
        <f>AVERAGE(R236:R253)</f>
        <v>0.19633333333333336</v>
      </c>
      <c r="S254" s="25">
        <f>AVERAGE(S236:S253)</f>
        <v>0.24322222222222223</v>
      </c>
      <c r="T254" s="26">
        <f>AVERAGE(T236:T253)</f>
        <v>537.23333981088888</v>
      </c>
    </row>
    <row r="255" spans="1:20" x14ac:dyDescent="0.25">
      <c r="A255" s="36"/>
      <c r="E255" s="1"/>
      <c r="I255" s="1"/>
      <c r="M255" s="1"/>
      <c r="Q255" s="31" t="s">
        <v>9</v>
      </c>
      <c r="R255" s="32">
        <f>_xlfn.STDEV.P(R236:R253)</f>
        <v>7.4167977516505612E-2</v>
      </c>
      <c r="S255" s="25">
        <f>_xlfn.STDEV.P(S236:S253)</f>
        <v>6.1990640472355626E-2</v>
      </c>
      <c r="T255" s="26">
        <f>_xlfn.STDEV.P(T236:T253)</f>
        <v>45.356366819236847</v>
      </c>
    </row>
    <row r="256" spans="1:20" x14ac:dyDescent="0.25">
      <c r="A256" s="36"/>
      <c r="E256" s="1"/>
      <c r="I256" s="1"/>
      <c r="M256" s="1"/>
      <c r="Q256" s="31" t="s">
        <v>7</v>
      </c>
      <c r="R256" s="32">
        <f>R255/(SQRT(T258))</f>
        <v>1.748155994960417E-2</v>
      </c>
      <c r="S256" s="25">
        <f>S255/(SQRT(T258))</f>
        <v>1.461133408269997E-2</v>
      </c>
      <c r="T256" s="26">
        <f>T255/(SQRT(T258))</f>
        <v>10.690598182622299</v>
      </c>
    </row>
    <row r="257" spans="1:20" x14ac:dyDescent="0.25">
      <c r="A257" s="36"/>
      <c r="E257" s="1"/>
      <c r="I257" s="1"/>
      <c r="M257" s="1"/>
      <c r="Q257" s="33"/>
      <c r="R257" s="34"/>
      <c r="S257" s="29" t="s">
        <v>8</v>
      </c>
      <c r="T257" s="26">
        <f>2*(SQRT(T255^2+50^2))/SQRT(T258)</f>
        <v>31.823122310117597</v>
      </c>
    </row>
    <row r="258" spans="1:20" x14ac:dyDescent="0.25">
      <c r="A258" s="36"/>
      <c r="E258" s="1"/>
      <c r="I258" s="1"/>
      <c r="M258" s="1"/>
      <c r="Q258" s="33"/>
      <c r="R258" s="34"/>
      <c r="S258" s="29" t="s">
        <v>10</v>
      </c>
      <c r="T258" s="26">
        <v>18</v>
      </c>
    </row>
    <row r="259" spans="1:20" x14ac:dyDescent="0.25">
      <c r="A259" s="36"/>
      <c r="E259" s="1"/>
      <c r="I259" s="1"/>
      <c r="M259" s="1"/>
      <c r="Q259" s="33"/>
      <c r="R259" s="34"/>
      <c r="S259" s="29"/>
      <c r="T259" s="30"/>
    </row>
    <row r="260" spans="1:20" x14ac:dyDescent="0.25">
      <c r="A260" s="11" t="s">
        <v>158</v>
      </c>
      <c r="B260" s="7">
        <v>1351</v>
      </c>
      <c r="C260" s="7" t="s">
        <v>430</v>
      </c>
      <c r="D260" s="7">
        <v>1582</v>
      </c>
      <c r="E260" s="7">
        <v>1621</v>
      </c>
      <c r="F260" s="9">
        <v>46</v>
      </c>
      <c r="G260" s="7" t="s">
        <v>430</v>
      </c>
      <c r="H260" s="7">
        <v>24</v>
      </c>
      <c r="I260" s="8">
        <v>18</v>
      </c>
      <c r="J260" s="7">
        <v>360</v>
      </c>
      <c r="K260" s="7" t="s">
        <v>430</v>
      </c>
      <c r="L260" s="7">
        <v>900</v>
      </c>
      <c r="M260" s="7">
        <v>80</v>
      </c>
      <c r="N260" s="9">
        <v>26012</v>
      </c>
      <c r="O260" s="7" t="s">
        <v>430</v>
      </c>
      <c r="P260" s="7">
        <v>28450</v>
      </c>
      <c r="Q260" s="8">
        <v>1531</v>
      </c>
      <c r="R260" s="12">
        <v>0.4</v>
      </c>
      <c r="S260" s="12">
        <v>0.46500000000000002</v>
      </c>
      <c r="T260" s="10">
        <f t="shared" ref="T260:T268" si="12">737.3+320.9*(R260)-1067*(S260)-80.638*(R260^2)</f>
        <v>356.60291999999993</v>
      </c>
    </row>
    <row r="261" spans="1:20" x14ac:dyDescent="0.25">
      <c r="A261" s="11" t="s">
        <v>159</v>
      </c>
      <c r="B261" s="7">
        <v>1348</v>
      </c>
      <c r="C261" s="7" t="s">
        <v>430</v>
      </c>
      <c r="D261" s="7">
        <v>1582</v>
      </c>
      <c r="E261" s="7">
        <v>1619</v>
      </c>
      <c r="F261" s="9">
        <v>45</v>
      </c>
      <c r="G261" s="7" t="s">
        <v>430</v>
      </c>
      <c r="H261" s="7">
        <v>24</v>
      </c>
      <c r="I261" s="8">
        <v>18</v>
      </c>
      <c r="J261" s="7">
        <v>470</v>
      </c>
      <c r="K261" s="7" t="s">
        <v>430</v>
      </c>
      <c r="L261" s="7">
        <v>910</v>
      </c>
      <c r="M261" s="7">
        <v>100</v>
      </c>
      <c r="N261" s="9">
        <v>28930</v>
      </c>
      <c r="O261" s="7" t="s">
        <v>430</v>
      </c>
      <c r="P261" s="7">
        <v>28766</v>
      </c>
      <c r="Q261" s="8">
        <v>1914</v>
      </c>
      <c r="R261" s="12">
        <v>0.51600000000000001</v>
      </c>
      <c r="S261" s="12">
        <v>0.48499999999999999</v>
      </c>
      <c r="T261" s="10">
        <f t="shared" si="12"/>
        <v>363.91904867199992</v>
      </c>
    </row>
    <row r="262" spans="1:20" x14ac:dyDescent="0.25">
      <c r="A262" s="11" t="s">
        <v>160</v>
      </c>
      <c r="B262" s="7">
        <v>1349</v>
      </c>
      <c r="C262" s="7" t="s">
        <v>430</v>
      </c>
      <c r="D262" s="7">
        <v>1582</v>
      </c>
      <c r="E262" s="7">
        <v>1619</v>
      </c>
      <c r="F262" s="9">
        <v>47</v>
      </c>
      <c r="G262" s="7" t="s">
        <v>430</v>
      </c>
      <c r="H262" s="7">
        <v>24</v>
      </c>
      <c r="I262" s="8">
        <v>20</v>
      </c>
      <c r="J262" s="7">
        <v>520</v>
      </c>
      <c r="K262" s="7" t="s">
        <v>430</v>
      </c>
      <c r="L262" s="7">
        <v>1190</v>
      </c>
      <c r="M262" s="7">
        <v>120</v>
      </c>
      <c r="N262" s="9">
        <v>32191</v>
      </c>
      <c r="O262" s="7" t="s">
        <v>430</v>
      </c>
      <c r="P262" s="7">
        <v>37617</v>
      </c>
      <c r="Q262" s="8">
        <v>2552</v>
      </c>
      <c r="R262" s="12">
        <v>0.437</v>
      </c>
      <c r="S262" s="12">
        <v>0.44500000000000001</v>
      </c>
      <c r="T262" s="10">
        <f t="shared" si="12"/>
        <v>387.31894177799995</v>
      </c>
    </row>
    <row r="263" spans="1:20" x14ac:dyDescent="0.25">
      <c r="A263" s="11" t="s">
        <v>161</v>
      </c>
      <c r="B263" s="7">
        <v>1351</v>
      </c>
      <c r="C263" s="7" t="s">
        <v>430</v>
      </c>
      <c r="D263" s="7">
        <v>1581</v>
      </c>
      <c r="E263" s="7">
        <v>1618</v>
      </c>
      <c r="F263" s="9">
        <v>45</v>
      </c>
      <c r="G263" s="7" t="s">
        <v>430</v>
      </c>
      <c r="H263" s="7">
        <v>24</v>
      </c>
      <c r="I263" s="8">
        <v>23</v>
      </c>
      <c r="J263" s="7">
        <v>550</v>
      </c>
      <c r="K263" s="7" t="s">
        <v>430</v>
      </c>
      <c r="L263" s="7">
        <v>1130</v>
      </c>
      <c r="M263" s="7">
        <v>140</v>
      </c>
      <c r="N263" s="9">
        <v>33855</v>
      </c>
      <c r="O263" s="7" t="s">
        <v>430</v>
      </c>
      <c r="P263" s="7">
        <v>38472</v>
      </c>
      <c r="Q263" s="8">
        <v>3424</v>
      </c>
      <c r="R263" s="12">
        <v>0.48699999999999999</v>
      </c>
      <c r="S263" s="12">
        <v>0.44700000000000001</v>
      </c>
      <c r="T263" s="10">
        <f t="shared" si="12"/>
        <v>397.50446617799992</v>
      </c>
    </row>
    <row r="264" spans="1:20" x14ac:dyDescent="0.25">
      <c r="A264" s="11" t="s">
        <v>162</v>
      </c>
      <c r="B264" s="7">
        <v>1352</v>
      </c>
      <c r="C264" s="7" t="s">
        <v>430</v>
      </c>
      <c r="D264" s="7">
        <v>1582</v>
      </c>
      <c r="E264" s="7">
        <v>1621</v>
      </c>
      <c r="F264" s="9">
        <v>42</v>
      </c>
      <c r="G264" s="7" t="s">
        <v>430</v>
      </c>
      <c r="H264" s="7">
        <v>24</v>
      </c>
      <c r="I264" s="8">
        <v>18</v>
      </c>
      <c r="J264" s="7">
        <v>540</v>
      </c>
      <c r="K264" s="7" t="s">
        <v>430</v>
      </c>
      <c r="L264" s="7">
        <v>1100</v>
      </c>
      <c r="M264" s="7">
        <v>85</v>
      </c>
      <c r="N264" s="9">
        <v>29873</v>
      </c>
      <c r="O264" s="7" t="s">
        <v>430</v>
      </c>
      <c r="P264" s="7">
        <v>38790</v>
      </c>
      <c r="Q264" s="8">
        <v>1627</v>
      </c>
      <c r="R264" s="12">
        <v>0.49099999999999999</v>
      </c>
      <c r="S264" s="12">
        <v>0.42499999999999999</v>
      </c>
      <c r="T264" s="10">
        <f t="shared" si="12"/>
        <v>421.94661032199991</v>
      </c>
    </row>
    <row r="265" spans="1:20" x14ac:dyDescent="0.25">
      <c r="A265" s="11" t="s">
        <v>163</v>
      </c>
      <c r="B265" s="7">
        <v>1352</v>
      </c>
      <c r="C265" s="7" t="s">
        <v>430</v>
      </c>
      <c r="D265" s="7">
        <v>1582</v>
      </c>
      <c r="E265" s="7">
        <v>1619</v>
      </c>
      <c r="F265" s="9">
        <v>45</v>
      </c>
      <c r="G265" s="7" t="s">
        <v>430</v>
      </c>
      <c r="H265" s="7">
        <v>25</v>
      </c>
      <c r="I265" s="8">
        <v>19</v>
      </c>
      <c r="J265" s="7">
        <v>370</v>
      </c>
      <c r="K265" s="7" t="s">
        <v>430</v>
      </c>
      <c r="L265" s="7">
        <v>990</v>
      </c>
      <c r="M265" s="7">
        <v>100</v>
      </c>
      <c r="N265" s="9">
        <v>24464</v>
      </c>
      <c r="O265" s="7" t="s">
        <v>430</v>
      </c>
      <c r="P265" s="7">
        <v>35110</v>
      </c>
      <c r="Q265" s="8">
        <v>2021</v>
      </c>
      <c r="R265" s="12">
        <v>0.374</v>
      </c>
      <c r="S265" s="12">
        <v>0.39700000000000002</v>
      </c>
      <c r="T265" s="10">
        <f t="shared" si="12"/>
        <v>422.43827911199992</v>
      </c>
    </row>
    <row r="266" spans="1:20" x14ac:dyDescent="0.25">
      <c r="A266" s="11" t="s">
        <v>164</v>
      </c>
      <c r="B266" s="7">
        <v>1352</v>
      </c>
      <c r="C266" s="7" t="s">
        <v>430</v>
      </c>
      <c r="D266" s="7">
        <v>1581</v>
      </c>
      <c r="E266" s="7">
        <v>1619</v>
      </c>
      <c r="F266" s="9">
        <v>38</v>
      </c>
      <c r="G266" s="7" t="s">
        <v>430</v>
      </c>
      <c r="H266" s="7">
        <v>26</v>
      </c>
      <c r="I266" s="8">
        <v>19</v>
      </c>
      <c r="J266" s="7">
        <v>510</v>
      </c>
      <c r="K266" s="7" t="s">
        <v>430</v>
      </c>
      <c r="L266" s="7">
        <v>980</v>
      </c>
      <c r="M266" s="7">
        <v>110</v>
      </c>
      <c r="N266" s="9">
        <v>28476</v>
      </c>
      <c r="O266" s="7" t="s">
        <v>430</v>
      </c>
      <c r="P266" s="7">
        <v>37439</v>
      </c>
      <c r="Q266" s="8">
        <v>2223</v>
      </c>
      <c r="R266" s="12">
        <v>0.52</v>
      </c>
      <c r="S266" s="12">
        <v>0.41799999999999998</v>
      </c>
      <c r="T266" s="10">
        <f t="shared" si="12"/>
        <v>436.3574847999999</v>
      </c>
    </row>
    <row r="267" spans="1:20" x14ac:dyDescent="0.25">
      <c r="A267" s="11" t="s">
        <v>165</v>
      </c>
      <c r="B267" s="7">
        <v>1353</v>
      </c>
      <c r="C267" s="7" t="s">
        <v>430</v>
      </c>
      <c r="D267" s="7">
        <v>1581.5</v>
      </c>
      <c r="E267" s="7">
        <v>1619</v>
      </c>
      <c r="F267" s="9">
        <v>43</v>
      </c>
      <c r="G267" s="7" t="s">
        <v>430</v>
      </c>
      <c r="H267" s="7">
        <v>25</v>
      </c>
      <c r="I267" s="8">
        <v>19</v>
      </c>
      <c r="J267" s="7">
        <v>400</v>
      </c>
      <c r="K267" s="7" t="s">
        <v>430</v>
      </c>
      <c r="L267" s="7">
        <v>1180</v>
      </c>
      <c r="M267" s="7">
        <v>70</v>
      </c>
      <c r="N267" s="9">
        <v>22655</v>
      </c>
      <c r="O267" s="7" t="s">
        <v>430</v>
      </c>
      <c r="P267" s="7">
        <v>41849</v>
      </c>
      <c r="Q267" s="8">
        <v>1414</v>
      </c>
      <c r="R267" s="12">
        <v>0.33900000000000002</v>
      </c>
      <c r="S267" s="12">
        <v>0.34399999999999997</v>
      </c>
      <c r="T267" s="10">
        <f t="shared" si="12"/>
        <v>469.77010040200008</v>
      </c>
    </row>
    <row r="268" spans="1:20" x14ac:dyDescent="0.25">
      <c r="A268" s="11" t="s">
        <v>166</v>
      </c>
      <c r="B268" s="7">
        <v>1352</v>
      </c>
      <c r="C268" s="7" t="s">
        <v>430</v>
      </c>
      <c r="D268" s="7">
        <v>1582.5</v>
      </c>
      <c r="E268" s="8">
        <v>1617</v>
      </c>
      <c r="F268" s="7">
        <v>39</v>
      </c>
      <c r="G268" s="7" t="s">
        <v>430</v>
      </c>
      <c r="H268" s="7">
        <v>24.5</v>
      </c>
      <c r="I268" s="8">
        <v>19</v>
      </c>
      <c r="J268" s="7">
        <v>310</v>
      </c>
      <c r="K268" s="7" t="s">
        <v>430</v>
      </c>
      <c r="L268" s="7">
        <v>980</v>
      </c>
      <c r="M268" s="8">
        <v>105</v>
      </c>
      <c r="N268" s="7">
        <v>17151</v>
      </c>
      <c r="O268" s="7" t="s">
        <v>430</v>
      </c>
      <c r="P268" s="7">
        <v>34061</v>
      </c>
      <c r="Q268" s="8">
        <v>2122</v>
      </c>
      <c r="R268" s="12">
        <v>0.316</v>
      </c>
      <c r="S268" s="12">
        <v>0.32200000000000001</v>
      </c>
      <c r="T268" s="10">
        <f t="shared" si="12"/>
        <v>487.07821187199994</v>
      </c>
    </row>
    <row r="269" spans="1:20" x14ac:dyDescent="0.25">
      <c r="A269" s="1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24" t="s">
        <v>6</v>
      </c>
      <c r="R269" s="25">
        <f>AVERAGE(R260:R268)</f>
        <v>0.43111111111111111</v>
      </c>
      <c r="S269" s="25">
        <f>AVERAGE(S260:S268)</f>
        <v>0.41644444444444439</v>
      </c>
      <c r="T269" s="26">
        <f>AVERAGE(T260:T268)</f>
        <v>415.88178479288877</v>
      </c>
    </row>
    <row r="270" spans="1:20" x14ac:dyDescent="0.25">
      <c r="A270" s="1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24" t="s">
        <v>9</v>
      </c>
      <c r="R270" s="25">
        <f>_xlfn.STDEV.P(R260:R268)</f>
        <v>7.28902438898444E-2</v>
      </c>
      <c r="S270" s="25">
        <f>_xlfn.STDEV.P(S260:S268)</f>
        <v>5.1020934943111287E-2</v>
      </c>
      <c r="T270" s="26">
        <f>_xlfn.STDEV.P(T260:T268)</f>
        <v>41.951794296316635</v>
      </c>
    </row>
    <row r="271" spans="1:20" x14ac:dyDescent="0.25">
      <c r="A271" s="14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24" t="s">
        <v>7</v>
      </c>
      <c r="R271" s="25">
        <f>R270/(SQRT(T273))</f>
        <v>2.4296747963281465E-2</v>
      </c>
      <c r="S271" s="25">
        <f>S270/(SQRT(T273))</f>
        <v>1.7006978314370428E-2</v>
      </c>
      <c r="T271" s="26">
        <f>T270/(SQRT(T273))</f>
        <v>13.983931432105544</v>
      </c>
    </row>
    <row r="272" spans="1:20" x14ac:dyDescent="0.25">
      <c r="A272" s="14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27"/>
      <c r="R272" s="28"/>
      <c r="S272" s="29" t="s">
        <v>8</v>
      </c>
      <c r="T272" s="26">
        <f>2*(SQRT(T270^2+50^2))/SQRT(T273)</f>
        <v>43.512210519605055</v>
      </c>
    </row>
    <row r="273" spans="1:20" x14ac:dyDescent="0.25">
      <c r="A273" s="14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30"/>
      <c r="R273" s="28"/>
      <c r="S273" s="29" t="s">
        <v>10</v>
      </c>
      <c r="T273" s="26">
        <v>9</v>
      </c>
    </row>
    <row r="274" spans="1:20" x14ac:dyDescent="0.25">
      <c r="A274" s="14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30"/>
      <c r="R274" s="28"/>
      <c r="S274" s="29"/>
      <c r="T274" s="30"/>
    </row>
    <row r="275" spans="1:20" x14ac:dyDescent="0.25">
      <c r="A275" s="11" t="s">
        <v>301</v>
      </c>
      <c r="B275" s="7">
        <v>1348</v>
      </c>
      <c r="C275" s="7" t="s">
        <v>430</v>
      </c>
      <c r="D275" s="7">
        <v>1582</v>
      </c>
      <c r="E275" s="7">
        <v>1623</v>
      </c>
      <c r="F275" s="9">
        <v>41</v>
      </c>
      <c r="G275" s="7" t="s">
        <v>430</v>
      </c>
      <c r="H275" s="7">
        <v>18</v>
      </c>
      <c r="I275" s="8">
        <v>15</v>
      </c>
      <c r="J275" s="7">
        <v>115</v>
      </c>
      <c r="K275" s="7" t="s">
        <v>430</v>
      </c>
      <c r="L275" s="7">
        <v>395</v>
      </c>
      <c r="M275" s="7">
        <v>18</v>
      </c>
      <c r="N275" s="9">
        <v>6210</v>
      </c>
      <c r="O275" s="7" t="s">
        <v>430</v>
      </c>
      <c r="P275" s="7">
        <v>10808</v>
      </c>
      <c r="Q275" s="8">
        <v>356</v>
      </c>
      <c r="R275" s="12">
        <v>0.29099999999999998</v>
      </c>
      <c r="S275" s="12">
        <v>0.35699999999999998</v>
      </c>
      <c r="T275" s="10">
        <f t="shared" ref="T275:T289" si="13">737.3+320.9*(R275)-1067*(S275)-80.638*(R275^2)</f>
        <v>442.93439352199994</v>
      </c>
    </row>
    <row r="276" spans="1:20" x14ac:dyDescent="0.25">
      <c r="A276" s="11" t="s">
        <v>298</v>
      </c>
      <c r="B276" s="7">
        <v>1348</v>
      </c>
      <c r="C276" s="7" t="s">
        <v>430</v>
      </c>
      <c r="D276" s="7">
        <v>1580</v>
      </c>
      <c r="E276" s="7">
        <v>1624</v>
      </c>
      <c r="F276" s="9">
        <v>41</v>
      </c>
      <c r="G276" s="7" t="s">
        <v>430</v>
      </c>
      <c r="H276" s="7">
        <v>18</v>
      </c>
      <c r="I276" s="8">
        <v>10</v>
      </c>
      <c r="J276" s="7">
        <v>210</v>
      </c>
      <c r="K276" s="7" t="s">
        <v>430</v>
      </c>
      <c r="L276" s="7">
        <v>870</v>
      </c>
      <c r="M276" s="7">
        <v>50</v>
      </c>
      <c r="N276" s="9">
        <v>12214</v>
      </c>
      <c r="O276" s="7" t="s">
        <v>430</v>
      </c>
      <c r="P276" s="7">
        <v>23407</v>
      </c>
      <c r="Q276" s="8">
        <v>659</v>
      </c>
      <c r="R276" s="12">
        <v>0.24099999999999999</v>
      </c>
      <c r="S276" s="12">
        <v>0.33700000000000002</v>
      </c>
      <c r="T276" s="10">
        <f t="shared" si="13"/>
        <v>450.37436432199996</v>
      </c>
    </row>
    <row r="277" spans="1:20" x14ac:dyDescent="0.25">
      <c r="A277" s="11" t="s">
        <v>292</v>
      </c>
      <c r="B277" s="7">
        <v>1349</v>
      </c>
      <c r="C277" s="7" t="s">
        <v>430</v>
      </c>
      <c r="D277" s="7">
        <v>1581</v>
      </c>
      <c r="E277" s="7">
        <v>1623</v>
      </c>
      <c r="F277" s="9">
        <v>48</v>
      </c>
      <c r="G277" s="7" t="s">
        <v>430</v>
      </c>
      <c r="H277" s="7">
        <v>20</v>
      </c>
      <c r="I277" s="8">
        <v>21</v>
      </c>
      <c r="J277" s="7">
        <v>64</v>
      </c>
      <c r="K277" s="7" t="s">
        <v>430</v>
      </c>
      <c r="L277" s="7">
        <v>345</v>
      </c>
      <c r="M277" s="7">
        <v>20</v>
      </c>
      <c r="N277" s="9">
        <v>4825</v>
      </c>
      <c r="O277" s="7" t="s">
        <v>430</v>
      </c>
      <c r="P277" s="7">
        <v>10488</v>
      </c>
      <c r="Q277" s="8">
        <v>553</v>
      </c>
      <c r="R277" s="12">
        <v>0.186</v>
      </c>
      <c r="S277" s="12">
        <v>0.30399999999999999</v>
      </c>
      <c r="T277" s="10">
        <f t="shared" si="13"/>
        <v>469.82964775199997</v>
      </c>
    </row>
    <row r="278" spans="1:20" x14ac:dyDescent="0.25">
      <c r="A278" s="11" t="s">
        <v>294</v>
      </c>
      <c r="B278" s="7">
        <v>1351</v>
      </c>
      <c r="C278" s="7" t="s">
        <v>430</v>
      </c>
      <c r="D278" s="7">
        <v>1580.5</v>
      </c>
      <c r="E278" s="7">
        <v>1623</v>
      </c>
      <c r="F278" s="9">
        <v>50</v>
      </c>
      <c r="G278" s="7" t="s">
        <v>430</v>
      </c>
      <c r="H278" s="7">
        <v>21</v>
      </c>
      <c r="I278" s="8">
        <v>17</v>
      </c>
      <c r="J278" s="7">
        <v>61</v>
      </c>
      <c r="K278" s="7" t="s">
        <v>430</v>
      </c>
      <c r="L278" s="7">
        <v>347</v>
      </c>
      <c r="M278" s="7">
        <v>30</v>
      </c>
      <c r="N278" s="9">
        <v>4791</v>
      </c>
      <c r="O278" s="7" t="s">
        <v>430</v>
      </c>
      <c r="P278" s="7">
        <v>11077</v>
      </c>
      <c r="Q278" s="8">
        <v>672</v>
      </c>
      <c r="R278" s="12">
        <v>0.17599999999999999</v>
      </c>
      <c r="S278" s="12">
        <v>0.28999999999999998</v>
      </c>
      <c r="T278" s="10">
        <f t="shared" si="13"/>
        <v>481.85055731199992</v>
      </c>
    </row>
    <row r="279" spans="1:20" x14ac:dyDescent="0.25">
      <c r="A279" s="11" t="s">
        <v>289</v>
      </c>
      <c r="B279" s="7">
        <v>1349</v>
      </c>
      <c r="C279" s="7" t="s">
        <v>430</v>
      </c>
      <c r="D279" s="7">
        <v>1580.5</v>
      </c>
      <c r="E279" s="7">
        <v>1622</v>
      </c>
      <c r="F279" s="9">
        <v>47</v>
      </c>
      <c r="G279" s="7" t="s">
        <v>430</v>
      </c>
      <c r="H279" s="7">
        <v>19</v>
      </c>
      <c r="I279" s="8">
        <v>18</v>
      </c>
      <c r="J279" s="7">
        <v>85</v>
      </c>
      <c r="K279" s="7" t="s">
        <v>430</v>
      </c>
      <c r="L279" s="7">
        <v>460</v>
      </c>
      <c r="M279" s="7">
        <v>30</v>
      </c>
      <c r="N279" s="9">
        <v>5667</v>
      </c>
      <c r="O279" s="7" t="s">
        <v>430</v>
      </c>
      <c r="P279" s="7">
        <v>13285</v>
      </c>
      <c r="Q279" s="8">
        <v>711</v>
      </c>
      <c r="R279" s="12">
        <v>0.185</v>
      </c>
      <c r="S279" s="12">
        <v>0.28799999999999998</v>
      </c>
      <c r="T279" s="10">
        <f t="shared" si="13"/>
        <v>486.61066444999994</v>
      </c>
    </row>
    <row r="280" spans="1:20" x14ac:dyDescent="0.25">
      <c r="A280" s="11" t="s">
        <v>291</v>
      </c>
      <c r="B280" s="7">
        <v>1352</v>
      </c>
      <c r="C280" s="7" t="s">
        <v>430</v>
      </c>
      <c r="D280" s="7">
        <v>1581</v>
      </c>
      <c r="E280" s="7">
        <v>1622</v>
      </c>
      <c r="F280" s="9">
        <v>37</v>
      </c>
      <c r="G280" s="7" t="s">
        <v>430</v>
      </c>
      <c r="H280" s="7">
        <v>19</v>
      </c>
      <c r="I280" s="8">
        <v>15</v>
      </c>
      <c r="J280" s="7">
        <v>97</v>
      </c>
      <c r="K280" s="7" t="s">
        <v>430</v>
      </c>
      <c r="L280" s="7">
        <v>500</v>
      </c>
      <c r="M280" s="7">
        <v>5</v>
      </c>
      <c r="N280" s="9">
        <v>5273</v>
      </c>
      <c r="O280" s="7" t="s">
        <v>430</v>
      </c>
      <c r="P280" s="7">
        <v>14441</v>
      </c>
      <c r="Q280" s="8">
        <v>99</v>
      </c>
      <c r="R280" s="12">
        <v>0.19400000000000001</v>
      </c>
      <c r="S280" s="12">
        <v>0.26700000000000002</v>
      </c>
      <c r="T280" s="10">
        <f t="shared" si="13"/>
        <v>511.6307082319999</v>
      </c>
    </row>
    <row r="281" spans="1:20" x14ac:dyDescent="0.25">
      <c r="A281" s="11" t="s">
        <v>299</v>
      </c>
      <c r="B281" s="7">
        <v>1351</v>
      </c>
      <c r="C281" s="7" t="s">
        <v>430</v>
      </c>
      <c r="D281" s="7">
        <v>1580</v>
      </c>
      <c r="E281" s="7">
        <v>1620</v>
      </c>
      <c r="F281" s="9">
        <v>40</v>
      </c>
      <c r="G281" s="7" t="s">
        <v>430</v>
      </c>
      <c r="H281" s="7">
        <v>21</v>
      </c>
      <c r="I281" s="8">
        <v>20</v>
      </c>
      <c r="J281" s="7">
        <v>100</v>
      </c>
      <c r="K281" s="7" t="s">
        <v>430</v>
      </c>
      <c r="L281" s="7">
        <v>410</v>
      </c>
      <c r="M281" s="7">
        <v>30</v>
      </c>
      <c r="N281" s="9">
        <v>5269</v>
      </c>
      <c r="O281" s="7" t="s">
        <v>430</v>
      </c>
      <c r="P281" s="7">
        <v>12869</v>
      </c>
      <c r="Q281" s="8">
        <v>790</v>
      </c>
      <c r="R281" s="12">
        <v>0.24399999999999999</v>
      </c>
      <c r="S281" s="12">
        <v>0.27800000000000002</v>
      </c>
      <c r="T281" s="10">
        <f t="shared" si="13"/>
        <v>514.17273603199999</v>
      </c>
    </row>
    <row r="282" spans="1:20" x14ac:dyDescent="0.25">
      <c r="A282" s="11" t="s">
        <v>287</v>
      </c>
      <c r="B282" s="7">
        <v>1349</v>
      </c>
      <c r="C282" s="7" t="s">
        <v>430</v>
      </c>
      <c r="D282" s="7">
        <v>1582</v>
      </c>
      <c r="E282" s="7">
        <v>1621</v>
      </c>
      <c r="F282" s="9">
        <v>62</v>
      </c>
      <c r="G282" s="7" t="s">
        <v>430</v>
      </c>
      <c r="H282" s="7">
        <v>21</v>
      </c>
      <c r="I282" s="8">
        <v>15</v>
      </c>
      <c r="J282" s="7">
        <v>50</v>
      </c>
      <c r="K282" s="7" t="s">
        <v>430</v>
      </c>
      <c r="L282" s="7">
        <v>590</v>
      </c>
      <c r="M282" s="7">
        <v>11</v>
      </c>
      <c r="N282" s="9">
        <v>4712</v>
      </c>
      <c r="O282" s="7" t="s">
        <v>430</v>
      </c>
      <c r="P282" s="7">
        <v>17576</v>
      </c>
      <c r="Q282" s="8">
        <v>175</v>
      </c>
      <c r="R282" s="12">
        <v>8.5000000000000006E-2</v>
      </c>
      <c r="S282" s="12">
        <v>0.21</v>
      </c>
      <c r="T282" s="10">
        <f t="shared" si="13"/>
        <v>539.92389044999993</v>
      </c>
    </row>
    <row r="283" spans="1:20" x14ac:dyDescent="0.25">
      <c r="A283" s="11" t="s">
        <v>295</v>
      </c>
      <c r="B283" s="7">
        <v>1352</v>
      </c>
      <c r="C283" s="7" t="s">
        <v>430</v>
      </c>
      <c r="D283" s="7">
        <v>1580.5</v>
      </c>
      <c r="E283" s="7">
        <v>1620</v>
      </c>
      <c r="F283" s="9">
        <v>43</v>
      </c>
      <c r="G283" s="7" t="s">
        <v>430</v>
      </c>
      <c r="H283" s="7">
        <v>18</v>
      </c>
      <c r="I283" s="8">
        <v>13</v>
      </c>
      <c r="J283" s="7">
        <v>48</v>
      </c>
      <c r="K283" s="7" t="s">
        <v>430</v>
      </c>
      <c r="L283" s="7">
        <v>365</v>
      </c>
      <c r="M283" s="7">
        <v>32</v>
      </c>
      <c r="N283" s="9">
        <v>2719</v>
      </c>
      <c r="O283" s="7" t="s">
        <v>430</v>
      </c>
      <c r="P283" s="7">
        <v>9987</v>
      </c>
      <c r="Q283" s="8">
        <v>548</v>
      </c>
      <c r="R283" s="12">
        <v>0.13200000000000001</v>
      </c>
      <c r="S283" s="12">
        <v>0.20499999999999999</v>
      </c>
      <c r="T283" s="10">
        <f t="shared" si="13"/>
        <v>559.51876348799988</v>
      </c>
    </row>
    <row r="284" spans="1:20" x14ac:dyDescent="0.25">
      <c r="A284" s="11" t="s">
        <v>290</v>
      </c>
      <c r="B284" s="7">
        <v>1349</v>
      </c>
      <c r="C284" s="7" t="s">
        <v>430</v>
      </c>
      <c r="D284" s="7">
        <v>1581.5</v>
      </c>
      <c r="E284" s="7">
        <v>1622</v>
      </c>
      <c r="F284" s="9">
        <v>53</v>
      </c>
      <c r="G284" s="7" t="s">
        <v>430</v>
      </c>
      <c r="H284" s="7">
        <v>21</v>
      </c>
      <c r="I284" s="8">
        <v>15</v>
      </c>
      <c r="J284" s="7">
        <v>49</v>
      </c>
      <c r="K284" s="7" t="s">
        <v>430</v>
      </c>
      <c r="L284" s="7">
        <v>530</v>
      </c>
      <c r="M284" s="7">
        <v>15</v>
      </c>
      <c r="N284" s="9">
        <v>3948</v>
      </c>
      <c r="O284" s="7" t="s">
        <v>430</v>
      </c>
      <c r="P284" s="7">
        <v>16354</v>
      </c>
      <c r="Q284" s="8">
        <v>296</v>
      </c>
      <c r="R284" s="12">
        <v>9.1999999999999998E-2</v>
      </c>
      <c r="S284" s="12">
        <v>0.192</v>
      </c>
      <c r="T284" s="10">
        <f t="shared" si="13"/>
        <v>561.27627996799993</v>
      </c>
    </row>
    <row r="285" spans="1:20" x14ac:dyDescent="0.25">
      <c r="A285" s="11" t="s">
        <v>297</v>
      </c>
      <c r="B285" s="7">
        <v>1348</v>
      </c>
      <c r="C285" s="7" t="s">
        <v>430</v>
      </c>
      <c r="D285" s="7">
        <v>1580</v>
      </c>
      <c r="E285" s="7">
        <v>1621</v>
      </c>
      <c r="F285" s="9">
        <v>41</v>
      </c>
      <c r="G285" s="7" t="s">
        <v>430</v>
      </c>
      <c r="H285" s="7">
        <v>19</v>
      </c>
      <c r="I285" s="8">
        <v>18</v>
      </c>
      <c r="J285" s="7">
        <v>53</v>
      </c>
      <c r="K285" s="7" t="s">
        <v>430</v>
      </c>
      <c r="L285" s="7">
        <v>510</v>
      </c>
      <c r="M285" s="7">
        <v>50</v>
      </c>
      <c r="N285" s="9">
        <v>3083</v>
      </c>
      <c r="O285" s="7" t="s">
        <v>430</v>
      </c>
      <c r="P285" s="7">
        <v>14729</v>
      </c>
      <c r="Q285" s="8">
        <v>1185</v>
      </c>
      <c r="R285" s="12">
        <v>0.104</v>
      </c>
      <c r="S285" s="12">
        <v>0.16200000000000001</v>
      </c>
      <c r="T285" s="10">
        <f t="shared" si="13"/>
        <v>596.94741939199992</v>
      </c>
    </row>
    <row r="286" spans="1:20" x14ac:dyDescent="0.25">
      <c r="A286" s="11" t="s">
        <v>293</v>
      </c>
      <c r="B286" s="7">
        <v>1352</v>
      </c>
      <c r="C286" s="7" t="s">
        <v>430</v>
      </c>
      <c r="D286" s="7">
        <v>1580</v>
      </c>
      <c r="E286" s="7">
        <v>1623</v>
      </c>
      <c r="F286" s="9">
        <v>47</v>
      </c>
      <c r="G286" s="7" t="s">
        <v>430</v>
      </c>
      <c r="H286" s="7">
        <v>19</v>
      </c>
      <c r="I286" s="8">
        <v>8</v>
      </c>
      <c r="J286" s="7">
        <v>65</v>
      </c>
      <c r="K286" s="7" t="s">
        <v>430</v>
      </c>
      <c r="L286" s="7">
        <v>1130</v>
      </c>
      <c r="M286" s="7">
        <v>45</v>
      </c>
      <c r="N286" s="9">
        <v>4799</v>
      </c>
      <c r="O286" s="7" t="s">
        <v>430</v>
      </c>
      <c r="P286" s="7">
        <v>31547</v>
      </c>
      <c r="Q286" s="8">
        <v>474</v>
      </c>
      <c r="R286" s="12">
        <v>5.8000000000000003E-2</v>
      </c>
      <c r="S286" s="12">
        <v>0.13</v>
      </c>
      <c r="T286" s="10">
        <f t="shared" si="13"/>
        <v>616.93093376799993</v>
      </c>
    </row>
    <row r="287" spans="1:20" x14ac:dyDescent="0.25">
      <c r="A287" s="11" t="s">
        <v>288</v>
      </c>
      <c r="B287" s="7">
        <v>1354</v>
      </c>
      <c r="C287" s="7" t="s">
        <v>430</v>
      </c>
      <c r="D287" s="7">
        <v>1580.5</v>
      </c>
      <c r="E287" s="7">
        <v>1623</v>
      </c>
      <c r="F287" s="9">
        <v>43</v>
      </c>
      <c r="G287" s="7" t="s">
        <v>430</v>
      </c>
      <c r="H287" s="7">
        <v>21</v>
      </c>
      <c r="I287" s="8">
        <v>20</v>
      </c>
      <c r="J287" s="7">
        <v>48</v>
      </c>
      <c r="K287" s="7" t="s">
        <v>430</v>
      </c>
      <c r="L287" s="7">
        <v>695</v>
      </c>
      <c r="M287" s="7">
        <v>35</v>
      </c>
      <c r="N287" s="9">
        <v>3033</v>
      </c>
      <c r="O287" s="7" t="s">
        <v>430</v>
      </c>
      <c r="P287" s="7">
        <v>20704</v>
      </c>
      <c r="Q287" s="8">
        <v>922</v>
      </c>
      <c r="R287" s="12">
        <v>6.9000000000000006E-2</v>
      </c>
      <c r="S287" s="12">
        <v>0.123</v>
      </c>
      <c r="T287" s="10">
        <f t="shared" si="13"/>
        <v>627.81718248200002</v>
      </c>
    </row>
    <row r="288" spans="1:20" x14ac:dyDescent="0.25">
      <c r="A288" s="11" t="s">
        <v>300</v>
      </c>
      <c r="B288" s="7">
        <v>1351</v>
      </c>
      <c r="C288" s="7" t="s">
        <v>430</v>
      </c>
      <c r="D288" s="7">
        <v>1582</v>
      </c>
      <c r="E288" s="7">
        <v>1624</v>
      </c>
      <c r="F288" s="9">
        <v>43</v>
      </c>
      <c r="G288" s="7" t="s">
        <v>430</v>
      </c>
      <c r="H288" s="7">
        <v>18</v>
      </c>
      <c r="I288" s="8">
        <v>20</v>
      </c>
      <c r="J288" s="7">
        <v>40</v>
      </c>
      <c r="K288" s="7" t="s">
        <v>430</v>
      </c>
      <c r="L288" s="7">
        <v>750</v>
      </c>
      <c r="M288" s="7">
        <v>25</v>
      </c>
      <c r="N288" s="9">
        <v>2265</v>
      </c>
      <c r="O288" s="7" t="s">
        <v>430</v>
      </c>
      <c r="P288" s="7">
        <v>20521</v>
      </c>
      <c r="Q288" s="8">
        <v>659</v>
      </c>
      <c r="R288" s="12">
        <v>5.2999999999999999E-2</v>
      </c>
      <c r="S288" s="12">
        <v>9.7000000000000003E-2</v>
      </c>
      <c r="T288" s="10">
        <f t="shared" si="13"/>
        <v>650.58218785799988</v>
      </c>
    </row>
    <row r="289" spans="1:20" x14ac:dyDescent="0.25">
      <c r="A289" s="11" t="s">
        <v>296</v>
      </c>
      <c r="B289" s="7">
        <v>1353</v>
      </c>
      <c r="C289" s="7" t="s">
        <v>430</v>
      </c>
      <c r="D289" s="7">
        <v>1580</v>
      </c>
      <c r="E289" s="7">
        <v>1617</v>
      </c>
      <c r="F289" s="9">
        <v>30</v>
      </c>
      <c r="G289" s="7" t="s">
        <v>430</v>
      </c>
      <c r="H289" s="7">
        <v>18</v>
      </c>
      <c r="I289" s="8">
        <v>13</v>
      </c>
      <c r="J289" s="7">
        <v>61</v>
      </c>
      <c r="K289" s="7" t="s">
        <v>430</v>
      </c>
      <c r="L289" s="7">
        <v>750</v>
      </c>
      <c r="M289" s="7">
        <v>5</v>
      </c>
      <c r="N289" s="9">
        <v>2410</v>
      </c>
      <c r="O289" s="7" t="s">
        <v>430</v>
      </c>
      <c r="P289" s="7">
        <v>20521</v>
      </c>
      <c r="Q289" s="8">
        <v>86</v>
      </c>
      <c r="R289" s="12">
        <v>8.1000000000000003E-2</v>
      </c>
      <c r="S289" s="12">
        <v>0.105</v>
      </c>
      <c r="T289" s="10">
        <f t="shared" si="13"/>
        <v>650.72883408199993</v>
      </c>
    </row>
    <row r="290" spans="1:20" x14ac:dyDescent="0.25">
      <c r="A290" s="14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31" t="s">
        <v>6</v>
      </c>
      <c r="R290" s="32">
        <f>AVERAGE(R275:R289)</f>
        <v>0.14606666666666668</v>
      </c>
      <c r="S290" s="25">
        <f>AVERAGE(S275:S289)</f>
        <v>0.22299999999999998</v>
      </c>
      <c r="T290" s="26">
        <f>AVERAGE(T275:T289)</f>
        <v>544.07523754066654</v>
      </c>
    </row>
    <row r="291" spans="1:20" x14ac:dyDescent="0.25">
      <c r="A291" s="14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31" t="s">
        <v>9</v>
      </c>
      <c r="R291" s="32">
        <f>_xlfn.STDEV.P(R275:R289)</f>
        <v>7.3540434833875873E-2</v>
      </c>
      <c r="S291" s="25">
        <f>_xlfn.STDEV.P(S275:S289)</f>
        <v>8.3591068103396504E-2</v>
      </c>
      <c r="T291" s="26">
        <f>_xlfn.STDEV.P(T275:T289)</f>
        <v>69.296027894578472</v>
      </c>
    </row>
    <row r="292" spans="1:20" x14ac:dyDescent="0.25">
      <c r="A292" s="14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31" t="s">
        <v>7</v>
      </c>
      <c r="R292" s="32">
        <f>R291/(SQRT(T294))</f>
        <v>1.8988058625630203E-2</v>
      </c>
      <c r="S292" s="25">
        <f>S291/(SQRT(T294))</f>
        <v>2.158312097707631E-2</v>
      </c>
      <c r="T292" s="26">
        <f>T291/(SQRT(T294))</f>
        <v>17.892157466268468</v>
      </c>
    </row>
    <row r="293" spans="1:20" x14ac:dyDescent="0.25">
      <c r="A293" s="1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30"/>
      <c r="R293" s="28"/>
      <c r="S293" s="29" t="s">
        <v>8</v>
      </c>
      <c r="T293" s="26">
        <f>2*(SQRT(T291^2+50^2))/SQRT(T294)</f>
        <v>44.126906325479609</v>
      </c>
    </row>
    <row r="294" spans="1:20" x14ac:dyDescent="0.25">
      <c r="A294" s="14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30"/>
      <c r="R294" s="28"/>
      <c r="S294" s="29" t="s">
        <v>10</v>
      </c>
      <c r="T294" s="26">
        <v>15</v>
      </c>
    </row>
    <row r="295" spans="1:20" x14ac:dyDescent="0.25">
      <c r="A295"/>
      <c r="E295" s="1"/>
      <c r="I295" s="1"/>
      <c r="M295" s="1"/>
      <c r="Q295" s="1"/>
      <c r="S295" s="4"/>
      <c r="T295" s="1"/>
    </row>
    <row r="296" spans="1:20" x14ac:dyDescent="0.25">
      <c r="A296" s="11" t="s">
        <v>311</v>
      </c>
      <c r="B296" s="7">
        <v>1356</v>
      </c>
      <c r="C296" s="7" t="s">
        <v>430</v>
      </c>
      <c r="D296" s="7">
        <v>1581</v>
      </c>
      <c r="E296" s="7">
        <v>1617</v>
      </c>
      <c r="F296" s="9">
        <v>58</v>
      </c>
      <c r="G296" s="7" t="s">
        <v>430</v>
      </c>
      <c r="H296" s="7">
        <v>20</v>
      </c>
      <c r="I296" s="8">
        <v>20</v>
      </c>
      <c r="J296" s="7">
        <v>27</v>
      </c>
      <c r="K296" s="7" t="s">
        <v>430</v>
      </c>
      <c r="L296" s="7">
        <v>215</v>
      </c>
      <c r="M296" s="7">
        <v>8</v>
      </c>
      <c r="N296" s="9">
        <v>2222</v>
      </c>
      <c r="O296" s="7" t="s">
        <v>430</v>
      </c>
      <c r="P296" s="7">
        <v>6318</v>
      </c>
      <c r="Q296" s="8">
        <v>211</v>
      </c>
      <c r="R296" s="12">
        <v>0.126</v>
      </c>
      <c r="S296" s="12">
        <v>0.254</v>
      </c>
      <c r="T296" s="10">
        <f t="shared" ref="T296:T309" si="14">737.3+320.9*(R296)-1067*(S296)-80.638*(R296^2)</f>
        <v>505.43519111199993</v>
      </c>
    </row>
    <row r="297" spans="1:20" x14ac:dyDescent="0.25">
      <c r="A297" s="11" t="s">
        <v>315</v>
      </c>
      <c r="B297" s="7">
        <v>1353</v>
      </c>
      <c r="C297" s="7" t="s">
        <v>430</v>
      </c>
      <c r="D297" s="7">
        <v>1581</v>
      </c>
      <c r="E297" s="7">
        <v>1627</v>
      </c>
      <c r="F297" s="9">
        <v>40</v>
      </c>
      <c r="G297" s="7" t="s">
        <v>430</v>
      </c>
      <c r="H297" s="7">
        <v>20</v>
      </c>
      <c r="I297" s="8">
        <v>12</v>
      </c>
      <c r="J297" s="7">
        <v>95</v>
      </c>
      <c r="K297" s="7" t="s">
        <v>430</v>
      </c>
      <c r="L297" s="7">
        <v>620</v>
      </c>
      <c r="M297" s="7">
        <v>20</v>
      </c>
      <c r="N297" s="9">
        <v>5391</v>
      </c>
      <c r="O297" s="7" t="s">
        <v>430</v>
      </c>
      <c r="P297" s="7">
        <v>18849</v>
      </c>
      <c r="Q297" s="8">
        <v>316</v>
      </c>
      <c r="R297" s="12">
        <v>0.153</v>
      </c>
      <c r="S297" s="12">
        <v>0.22</v>
      </c>
      <c r="T297" s="10">
        <f t="shared" si="14"/>
        <v>549.77004505799994</v>
      </c>
    </row>
    <row r="298" spans="1:20" x14ac:dyDescent="0.25">
      <c r="A298" s="11" t="s">
        <v>302</v>
      </c>
      <c r="B298" s="7">
        <v>1344</v>
      </c>
      <c r="C298" s="7" t="s">
        <v>430</v>
      </c>
      <c r="D298" s="7">
        <v>1581</v>
      </c>
      <c r="E298" s="7">
        <v>1621</v>
      </c>
      <c r="F298" s="9">
        <v>50</v>
      </c>
      <c r="G298" s="7" t="s">
        <v>430</v>
      </c>
      <c r="H298" s="7">
        <v>20</v>
      </c>
      <c r="I298" s="8">
        <v>11</v>
      </c>
      <c r="J298" s="7">
        <v>91</v>
      </c>
      <c r="K298" s="7" t="s">
        <v>430</v>
      </c>
      <c r="L298" s="7">
        <v>725</v>
      </c>
      <c r="M298" s="7">
        <v>85</v>
      </c>
      <c r="N298" s="9">
        <v>5993</v>
      </c>
      <c r="O298" s="7" t="s">
        <v>430</v>
      </c>
      <c r="P298" s="7">
        <v>21305</v>
      </c>
      <c r="Q298" s="8">
        <v>1232</v>
      </c>
      <c r="R298" s="12">
        <v>0.126</v>
      </c>
      <c r="S298" s="12">
        <v>0.21</v>
      </c>
      <c r="T298" s="10">
        <f t="shared" si="14"/>
        <v>552.38319111199996</v>
      </c>
    </row>
    <row r="299" spans="1:20" x14ac:dyDescent="0.25">
      <c r="A299" s="11" t="s">
        <v>303</v>
      </c>
      <c r="B299" s="7">
        <v>1350</v>
      </c>
      <c r="C299" s="7" t="s">
        <v>430</v>
      </c>
      <c r="D299" s="7">
        <v>1581</v>
      </c>
      <c r="E299" s="7">
        <v>1621</v>
      </c>
      <c r="F299" s="9">
        <v>47</v>
      </c>
      <c r="G299" s="7" t="s">
        <v>430</v>
      </c>
      <c r="H299" s="7">
        <v>21</v>
      </c>
      <c r="I299" s="8">
        <v>21</v>
      </c>
      <c r="J299" s="7">
        <v>72</v>
      </c>
      <c r="K299" s="7" t="s">
        <v>430</v>
      </c>
      <c r="L299" s="7">
        <v>495</v>
      </c>
      <c r="M299" s="7">
        <v>45</v>
      </c>
      <c r="N299" s="9">
        <v>4457</v>
      </c>
      <c r="O299" s="7" t="s">
        <v>430</v>
      </c>
      <c r="P299" s="7">
        <v>15274</v>
      </c>
      <c r="Q299" s="8">
        <v>1245</v>
      </c>
      <c r="R299" s="12">
        <v>0.14499999999999999</v>
      </c>
      <c r="S299" s="12">
        <v>0.21199999999999999</v>
      </c>
      <c r="T299" s="10">
        <f t="shared" si="14"/>
        <v>555.93108604999986</v>
      </c>
    </row>
    <row r="300" spans="1:20" x14ac:dyDescent="0.25">
      <c r="A300" s="11" t="s">
        <v>310</v>
      </c>
      <c r="B300" s="7">
        <v>1349</v>
      </c>
      <c r="C300" s="7" t="s">
        <v>430</v>
      </c>
      <c r="D300" s="7">
        <v>1582</v>
      </c>
      <c r="E300" s="7" t="s">
        <v>430</v>
      </c>
      <c r="F300" s="9">
        <v>55</v>
      </c>
      <c r="G300" s="7" t="s">
        <v>430</v>
      </c>
      <c r="H300" s="7">
        <v>20</v>
      </c>
      <c r="I300" s="8" t="s">
        <v>430</v>
      </c>
      <c r="J300" s="7">
        <v>26</v>
      </c>
      <c r="K300" s="7" t="s">
        <v>430</v>
      </c>
      <c r="L300" s="7">
        <v>325</v>
      </c>
      <c r="M300" s="7" t="s">
        <v>430</v>
      </c>
      <c r="N300" s="9">
        <v>2029</v>
      </c>
      <c r="O300" s="7" t="s">
        <v>430</v>
      </c>
      <c r="P300" s="7">
        <v>9221</v>
      </c>
      <c r="Q300" s="8" t="s">
        <v>430</v>
      </c>
      <c r="R300" s="12">
        <v>0.08</v>
      </c>
      <c r="S300" s="12">
        <v>0.18</v>
      </c>
      <c r="T300" s="10">
        <f t="shared" si="14"/>
        <v>570.39591680000001</v>
      </c>
    </row>
    <row r="301" spans="1:20" x14ac:dyDescent="0.25">
      <c r="A301" s="11" t="s">
        <v>314</v>
      </c>
      <c r="B301" s="7">
        <v>1359</v>
      </c>
      <c r="C301" s="7" t="s">
        <v>430</v>
      </c>
      <c r="D301" s="7">
        <v>1581</v>
      </c>
      <c r="E301" s="7" t="s">
        <v>430</v>
      </c>
      <c r="F301" s="9">
        <v>51</v>
      </c>
      <c r="G301" s="7" t="s">
        <v>430</v>
      </c>
      <c r="H301" s="7">
        <v>22</v>
      </c>
      <c r="I301" s="8" t="s">
        <v>430</v>
      </c>
      <c r="J301" s="7">
        <v>29</v>
      </c>
      <c r="K301" s="7" t="s">
        <v>430</v>
      </c>
      <c r="L301" s="7">
        <v>355</v>
      </c>
      <c r="M301" s="7" t="s">
        <v>430</v>
      </c>
      <c r="N301" s="9">
        <v>2173</v>
      </c>
      <c r="O301" s="7" t="s">
        <v>430</v>
      </c>
      <c r="P301" s="7">
        <v>11872</v>
      </c>
      <c r="Q301" s="8" t="s">
        <v>430</v>
      </c>
      <c r="R301" s="12">
        <v>8.2000000000000003E-2</v>
      </c>
      <c r="S301" s="12">
        <v>0.155</v>
      </c>
      <c r="T301" s="10">
        <f t="shared" si="14"/>
        <v>597.686590088</v>
      </c>
    </row>
    <row r="302" spans="1:20" x14ac:dyDescent="0.25">
      <c r="A302" s="11" t="s">
        <v>307</v>
      </c>
      <c r="B302" s="7">
        <v>1355</v>
      </c>
      <c r="C302" s="7" t="s">
        <v>430</v>
      </c>
      <c r="D302" s="7">
        <v>1582</v>
      </c>
      <c r="E302" s="7">
        <v>1621</v>
      </c>
      <c r="F302" s="9">
        <v>35</v>
      </c>
      <c r="G302" s="7" t="s">
        <v>430</v>
      </c>
      <c r="H302" s="7">
        <v>21</v>
      </c>
      <c r="I302" s="8">
        <v>20</v>
      </c>
      <c r="J302" s="7">
        <v>56</v>
      </c>
      <c r="K302" s="7" t="s">
        <v>430</v>
      </c>
      <c r="L302" s="7">
        <v>460</v>
      </c>
      <c r="M302" s="7">
        <v>18</v>
      </c>
      <c r="N302" s="9">
        <v>2780</v>
      </c>
      <c r="O302" s="7" t="s">
        <v>430</v>
      </c>
      <c r="P302" s="7">
        <v>13704</v>
      </c>
      <c r="Q302" s="8">
        <v>474</v>
      </c>
      <c r="R302" s="12">
        <v>0.122</v>
      </c>
      <c r="S302" s="12">
        <v>0.16400000000000001</v>
      </c>
      <c r="T302" s="10">
        <f t="shared" si="14"/>
        <v>600.261584008</v>
      </c>
    </row>
    <row r="303" spans="1:20" x14ac:dyDescent="0.25">
      <c r="A303" s="11" t="s">
        <v>308</v>
      </c>
      <c r="B303" s="7">
        <v>1355</v>
      </c>
      <c r="C303" s="7" t="s">
        <v>430</v>
      </c>
      <c r="D303" s="7">
        <v>1582</v>
      </c>
      <c r="E303" s="7">
        <v>1619</v>
      </c>
      <c r="F303" s="9">
        <v>50</v>
      </c>
      <c r="G303" s="7" t="s">
        <v>430</v>
      </c>
      <c r="H303" s="7">
        <v>22</v>
      </c>
      <c r="I303" s="8">
        <v>20</v>
      </c>
      <c r="J303" s="7">
        <v>31</v>
      </c>
      <c r="K303" s="7" t="s">
        <v>430</v>
      </c>
      <c r="L303" s="7">
        <v>365</v>
      </c>
      <c r="M303" s="7">
        <v>11</v>
      </c>
      <c r="N303" s="9">
        <v>2199</v>
      </c>
      <c r="O303" s="7" t="s">
        <v>430</v>
      </c>
      <c r="P303" s="7">
        <v>12206</v>
      </c>
      <c r="Q303" s="8">
        <v>290</v>
      </c>
      <c r="R303" s="12">
        <v>8.5000000000000006E-2</v>
      </c>
      <c r="S303" s="12">
        <v>0.153</v>
      </c>
      <c r="T303" s="10">
        <f t="shared" si="14"/>
        <v>600.74289044999989</v>
      </c>
    </row>
    <row r="304" spans="1:20" x14ac:dyDescent="0.25">
      <c r="A304" s="11" t="s">
        <v>305</v>
      </c>
      <c r="B304" s="7">
        <v>1351</v>
      </c>
      <c r="C304" s="7" t="s">
        <v>430</v>
      </c>
      <c r="D304" s="7">
        <v>1581</v>
      </c>
      <c r="E304" s="7">
        <v>1623</v>
      </c>
      <c r="F304" s="9">
        <v>45</v>
      </c>
      <c r="G304" s="7" t="s">
        <v>430</v>
      </c>
      <c r="H304" s="7">
        <v>24</v>
      </c>
      <c r="I304" s="8">
        <v>10</v>
      </c>
      <c r="J304" s="7">
        <v>65</v>
      </c>
      <c r="K304" s="7" t="s">
        <v>430</v>
      </c>
      <c r="L304" s="7">
        <v>690</v>
      </c>
      <c r="M304" s="7">
        <v>10</v>
      </c>
      <c r="N304" s="9">
        <v>4001</v>
      </c>
      <c r="O304" s="7" t="s">
        <v>430</v>
      </c>
      <c r="P304" s="7">
        <v>23492</v>
      </c>
      <c r="Q304" s="8">
        <v>132</v>
      </c>
      <c r="R304" s="12">
        <v>9.4E-2</v>
      </c>
      <c r="S304" s="12">
        <v>0.14499999999999999</v>
      </c>
      <c r="T304" s="10">
        <f t="shared" si="14"/>
        <v>612.03708263199985</v>
      </c>
    </row>
    <row r="305" spans="1:20" x14ac:dyDescent="0.25">
      <c r="A305" s="11" t="s">
        <v>309</v>
      </c>
      <c r="B305" s="7">
        <v>1355</v>
      </c>
      <c r="C305" s="7" t="s">
        <v>430</v>
      </c>
      <c r="D305" s="7">
        <v>1582</v>
      </c>
      <c r="E305" s="7" t="s">
        <v>430</v>
      </c>
      <c r="F305" s="9">
        <v>48</v>
      </c>
      <c r="G305" s="7" t="s">
        <v>430</v>
      </c>
      <c r="H305" s="7">
        <v>22</v>
      </c>
      <c r="I305" s="8" t="s">
        <v>430</v>
      </c>
      <c r="J305" s="7">
        <v>25</v>
      </c>
      <c r="K305" s="7" t="s">
        <v>430</v>
      </c>
      <c r="L305" s="7">
        <v>340</v>
      </c>
      <c r="M305" s="7" t="s">
        <v>430</v>
      </c>
      <c r="N305" s="9">
        <v>1702</v>
      </c>
      <c r="O305" s="7" t="s">
        <v>430</v>
      </c>
      <c r="P305" s="7">
        <v>10991</v>
      </c>
      <c r="Q305" s="8" t="s">
        <v>430</v>
      </c>
      <c r="R305" s="12">
        <v>7.3999999999999996E-2</v>
      </c>
      <c r="S305" s="12">
        <v>0.13400000000000001</v>
      </c>
      <c r="T305" s="10">
        <f t="shared" si="14"/>
        <v>617.62702631199988</v>
      </c>
    </row>
    <row r="306" spans="1:20" x14ac:dyDescent="0.25">
      <c r="A306" s="11" t="s">
        <v>312</v>
      </c>
      <c r="B306" s="7">
        <v>1356</v>
      </c>
      <c r="C306" s="7" t="s">
        <v>430</v>
      </c>
      <c r="D306" s="7">
        <v>1581</v>
      </c>
      <c r="E306" s="7" t="s">
        <v>430</v>
      </c>
      <c r="F306" s="9">
        <v>50</v>
      </c>
      <c r="G306" s="7" t="s">
        <v>430</v>
      </c>
      <c r="H306" s="7">
        <v>20</v>
      </c>
      <c r="I306" s="8" t="s">
        <v>430</v>
      </c>
      <c r="J306" s="7">
        <v>32</v>
      </c>
      <c r="K306" s="7" t="s">
        <v>430</v>
      </c>
      <c r="L306" s="7">
        <v>510</v>
      </c>
      <c r="M306" s="7" t="s">
        <v>430</v>
      </c>
      <c r="N306" s="9">
        <v>2270</v>
      </c>
      <c r="O306" s="7" t="s">
        <v>430</v>
      </c>
      <c r="P306" s="7">
        <v>15505</v>
      </c>
      <c r="Q306" s="8" t="s">
        <v>430</v>
      </c>
      <c r="R306" s="12">
        <v>6.3E-2</v>
      </c>
      <c r="S306" s="12">
        <v>0.128</v>
      </c>
      <c r="T306" s="10">
        <f t="shared" si="14"/>
        <v>620.62064777799992</v>
      </c>
    </row>
    <row r="307" spans="1:20" x14ac:dyDescent="0.25">
      <c r="A307" s="11" t="s">
        <v>313</v>
      </c>
      <c r="B307" s="7">
        <v>1359</v>
      </c>
      <c r="C307" s="7" t="s">
        <v>430</v>
      </c>
      <c r="D307" s="7">
        <v>1582.5</v>
      </c>
      <c r="E307" s="7">
        <v>1625</v>
      </c>
      <c r="F307" s="9">
        <v>45</v>
      </c>
      <c r="G307" s="7" t="s">
        <v>430</v>
      </c>
      <c r="H307" s="7">
        <v>19</v>
      </c>
      <c r="I307" s="8">
        <v>10</v>
      </c>
      <c r="J307" s="7">
        <v>47</v>
      </c>
      <c r="K307" s="7" t="s">
        <v>430</v>
      </c>
      <c r="L307" s="7">
        <v>670</v>
      </c>
      <c r="M307" s="7">
        <v>50</v>
      </c>
      <c r="N307" s="9">
        <v>3000</v>
      </c>
      <c r="O307" s="7" t="s">
        <v>430</v>
      </c>
      <c r="P307" s="7">
        <v>19350</v>
      </c>
      <c r="Q307" s="8">
        <v>659</v>
      </c>
      <c r="R307" s="12">
        <v>7.0000000000000007E-2</v>
      </c>
      <c r="S307" s="12">
        <v>0.13</v>
      </c>
      <c r="T307" s="10">
        <f t="shared" si="14"/>
        <v>620.65787379999983</v>
      </c>
    </row>
    <row r="308" spans="1:20" x14ac:dyDescent="0.25">
      <c r="A308" s="11" t="s">
        <v>306</v>
      </c>
      <c r="B308" s="7">
        <v>1353</v>
      </c>
      <c r="C308" s="7" t="s">
        <v>430</v>
      </c>
      <c r="D308" s="7">
        <v>1581</v>
      </c>
      <c r="E308" s="7">
        <v>1621</v>
      </c>
      <c r="F308" s="9">
        <v>45</v>
      </c>
      <c r="G308" s="7" t="s">
        <v>430</v>
      </c>
      <c r="H308" s="7">
        <v>22</v>
      </c>
      <c r="I308" s="8">
        <v>18</v>
      </c>
      <c r="J308" s="7">
        <v>45</v>
      </c>
      <c r="K308" s="7" t="s">
        <v>430</v>
      </c>
      <c r="L308" s="7">
        <v>600</v>
      </c>
      <c r="M308" s="7">
        <v>45</v>
      </c>
      <c r="N308" s="9">
        <v>2770</v>
      </c>
      <c r="O308" s="7" t="s">
        <v>430</v>
      </c>
      <c r="P308" s="7">
        <v>18726</v>
      </c>
      <c r="Q308" s="8">
        <v>1067</v>
      </c>
      <c r="R308" s="12">
        <v>7.4999999999999997E-2</v>
      </c>
      <c r="S308" s="12">
        <v>0.123</v>
      </c>
      <c r="T308" s="10">
        <f t="shared" si="14"/>
        <v>629.67291124999997</v>
      </c>
    </row>
    <row r="309" spans="1:20" x14ac:dyDescent="0.25">
      <c r="A309" s="11" t="s">
        <v>304</v>
      </c>
      <c r="B309" s="7">
        <v>1353</v>
      </c>
      <c r="C309" s="7" t="s">
        <v>430</v>
      </c>
      <c r="D309" s="7">
        <v>1580</v>
      </c>
      <c r="E309" s="7">
        <v>1621</v>
      </c>
      <c r="F309" s="9">
        <v>43</v>
      </c>
      <c r="G309" s="7" t="s">
        <v>430</v>
      </c>
      <c r="H309" s="7">
        <v>21</v>
      </c>
      <c r="I309" s="8">
        <v>11</v>
      </c>
      <c r="J309" s="7">
        <v>31</v>
      </c>
      <c r="K309" s="7" t="s">
        <v>430</v>
      </c>
      <c r="L309" s="7">
        <v>485</v>
      </c>
      <c r="M309" s="7">
        <v>17</v>
      </c>
      <c r="N309" s="9">
        <v>1756</v>
      </c>
      <c r="O309" s="7" t="s">
        <v>430</v>
      </c>
      <c r="P309" s="7">
        <v>14448</v>
      </c>
      <c r="Q309" s="8">
        <v>246</v>
      </c>
      <c r="R309" s="12">
        <v>6.4000000000000001E-2</v>
      </c>
      <c r="S309" s="12">
        <v>0.107</v>
      </c>
      <c r="T309" s="10">
        <f t="shared" si="14"/>
        <v>643.33830675199999</v>
      </c>
    </row>
    <row r="310" spans="1:20" x14ac:dyDescent="0.25">
      <c r="A310" s="14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31" t="s">
        <v>6</v>
      </c>
      <c r="R310" s="32">
        <f>AVERAGE(R296:R309)</f>
        <v>9.7071428571428572E-2</v>
      </c>
      <c r="S310" s="25">
        <f>AVERAGE(S296:S309)</f>
        <v>0.1653571428571429</v>
      </c>
      <c r="T310" s="26">
        <f>AVERAGE(T296:T309)</f>
        <v>591.18288165728552</v>
      </c>
    </row>
    <row r="311" spans="1:20" x14ac:dyDescent="0.25">
      <c r="A311" s="14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31" t="s">
        <v>9</v>
      </c>
      <c r="R311" s="32">
        <f>_xlfn.STDEV.P(R296:R309)</f>
        <v>2.9762066666226231E-2</v>
      </c>
      <c r="S311" s="25">
        <f>_xlfn.STDEV.P(S296:S309)</f>
        <v>4.2029933453699951E-2</v>
      </c>
      <c r="T311" s="26">
        <f>_xlfn.STDEV.P(T296:T309)</f>
        <v>37.354695392833207</v>
      </c>
    </row>
    <row r="312" spans="1:20" x14ac:dyDescent="0.25">
      <c r="A312" s="14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31" t="s">
        <v>7</v>
      </c>
      <c r="R312" s="32">
        <f>R311/(SQRT(T314))</f>
        <v>7.9542468990959903E-3</v>
      </c>
      <c r="S312" s="25">
        <f>S311/(SQRT(T314))</f>
        <v>1.1232972212332401E-2</v>
      </c>
      <c r="T312" s="26">
        <f>T311/(SQRT(T314))</f>
        <v>9.9834622819489205</v>
      </c>
    </row>
    <row r="313" spans="1:20" x14ac:dyDescent="0.25">
      <c r="A313" s="14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30"/>
      <c r="R313" s="28"/>
      <c r="S313" s="29" t="s">
        <v>8</v>
      </c>
      <c r="T313" s="26">
        <f>2*(SQRT(T311^2+50^2))/SQRT(T314)</f>
        <v>33.361111954281462</v>
      </c>
    </row>
    <row r="314" spans="1:20" x14ac:dyDescent="0.25">
      <c r="A314" s="14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30"/>
      <c r="R314" s="28"/>
      <c r="S314" s="29" t="s">
        <v>10</v>
      </c>
      <c r="T314" s="26">
        <v>14</v>
      </c>
    </row>
    <row r="315" spans="1:20" x14ac:dyDescent="0.25">
      <c r="A315"/>
      <c r="E315" s="1"/>
      <c r="I315" s="1"/>
      <c r="M315" s="1"/>
      <c r="Q315" s="1"/>
      <c r="S315" s="4"/>
      <c r="T315" s="1"/>
    </row>
    <row r="316" spans="1:20" x14ac:dyDescent="0.25">
      <c r="A316" s="11" t="s">
        <v>317</v>
      </c>
      <c r="B316" s="7">
        <v>1350</v>
      </c>
      <c r="C316" s="7" t="s">
        <v>430</v>
      </c>
      <c r="D316" s="7">
        <v>1581</v>
      </c>
      <c r="E316" s="7">
        <v>1622</v>
      </c>
      <c r="F316" s="9">
        <v>41</v>
      </c>
      <c r="G316" s="7" t="s">
        <v>430</v>
      </c>
      <c r="H316" s="7">
        <v>19</v>
      </c>
      <c r="I316" s="8">
        <v>13</v>
      </c>
      <c r="J316" s="7">
        <v>97</v>
      </c>
      <c r="K316" s="7" t="s">
        <v>430</v>
      </c>
      <c r="L316" s="7">
        <v>390</v>
      </c>
      <c r="M316" s="7">
        <v>25</v>
      </c>
      <c r="N316" s="9">
        <v>5238</v>
      </c>
      <c r="O316" s="7" t="s">
        <v>430</v>
      </c>
      <c r="P316" s="7">
        <v>10888</v>
      </c>
      <c r="Q316" s="8">
        <v>428</v>
      </c>
      <c r="R316" s="12">
        <v>0.249</v>
      </c>
      <c r="S316" s="12">
        <v>0.316</v>
      </c>
      <c r="T316" s="10">
        <f t="shared" ref="T316:T331" si="15">737.3+320.9*(R316)-1067*(S316)-80.638*(R316^2)</f>
        <v>475.03246336199987</v>
      </c>
    </row>
    <row r="317" spans="1:20" x14ac:dyDescent="0.25">
      <c r="A317" s="11" t="s">
        <v>316</v>
      </c>
      <c r="B317" s="7">
        <v>1352</v>
      </c>
      <c r="C317" s="7" t="s">
        <v>430</v>
      </c>
      <c r="D317" s="7">
        <v>1580.51</v>
      </c>
      <c r="E317" s="7">
        <v>1623</v>
      </c>
      <c r="F317" s="9">
        <v>43</v>
      </c>
      <c r="G317" s="7" t="s">
        <v>430</v>
      </c>
      <c r="H317" s="7">
        <v>19</v>
      </c>
      <c r="I317" s="8">
        <v>10</v>
      </c>
      <c r="J317" s="7">
        <v>150</v>
      </c>
      <c r="K317" s="7" t="s">
        <v>430</v>
      </c>
      <c r="L317" s="7">
        <v>830</v>
      </c>
      <c r="M317" s="7">
        <v>55</v>
      </c>
      <c r="N317" s="9">
        <v>8823</v>
      </c>
      <c r="O317" s="7" t="s">
        <v>430</v>
      </c>
      <c r="P317" s="7">
        <v>23971</v>
      </c>
      <c r="Q317" s="8">
        <v>724</v>
      </c>
      <c r="R317" s="12">
        <v>0.18099999999999999</v>
      </c>
      <c r="S317" s="12">
        <v>0.26300000000000001</v>
      </c>
      <c r="T317" s="10">
        <f t="shared" si="15"/>
        <v>512.12011848199995</v>
      </c>
    </row>
    <row r="318" spans="1:20" x14ac:dyDescent="0.25">
      <c r="A318" s="11" t="s">
        <v>318</v>
      </c>
      <c r="B318" s="7">
        <v>1350</v>
      </c>
      <c r="C318" s="7" t="s">
        <v>430</v>
      </c>
      <c r="D318" s="7">
        <v>1581</v>
      </c>
      <c r="E318" s="7">
        <v>1622</v>
      </c>
      <c r="F318" s="9">
        <v>50</v>
      </c>
      <c r="G318" s="7" t="s">
        <v>430</v>
      </c>
      <c r="H318" s="7">
        <v>19</v>
      </c>
      <c r="I318" s="8">
        <v>11</v>
      </c>
      <c r="J318" s="7">
        <v>61</v>
      </c>
      <c r="K318" s="7" t="s">
        <v>430</v>
      </c>
      <c r="L318" s="7">
        <v>480</v>
      </c>
      <c r="M318" s="7">
        <v>28</v>
      </c>
      <c r="N318" s="9">
        <v>4172</v>
      </c>
      <c r="O318" s="7" t="s">
        <v>430</v>
      </c>
      <c r="P318" s="7">
        <v>13400</v>
      </c>
      <c r="Q318" s="8">
        <v>406</v>
      </c>
      <c r="R318" s="12">
        <v>0.127</v>
      </c>
      <c r="S318" s="12">
        <v>0.23200000000000001</v>
      </c>
      <c r="T318" s="10">
        <f t="shared" si="15"/>
        <v>529.20968969800003</v>
      </c>
    </row>
    <row r="319" spans="1:20" x14ac:dyDescent="0.25">
      <c r="A319" s="11" t="s">
        <v>322</v>
      </c>
      <c r="B319" s="7">
        <v>1356</v>
      </c>
      <c r="C319" s="7" t="s">
        <v>430</v>
      </c>
      <c r="D319" s="7">
        <v>1581</v>
      </c>
      <c r="E319" s="7">
        <v>1622</v>
      </c>
      <c r="F319" s="9">
        <v>32</v>
      </c>
      <c r="G319" s="7" t="s">
        <v>430</v>
      </c>
      <c r="H319" s="7">
        <v>16</v>
      </c>
      <c r="I319" s="8">
        <v>8</v>
      </c>
      <c r="J319" s="7">
        <v>86</v>
      </c>
      <c r="K319" s="7" t="s">
        <v>430</v>
      </c>
      <c r="L319" s="7">
        <v>580</v>
      </c>
      <c r="M319" s="7">
        <v>50</v>
      </c>
      <c r="N319" s="9">
        <v>3904</v>
      </c>
      <c r="O319" s="7" t="s">
        <v>430</v>
      </c>
      <c r="P319" s="7">
        <v>14106</v>
      </c>
      <c r="Q319" s="8">
        <v>527</v>
      </c>
      <c r="R319" s="12">
        <v>0.14799999999999999</v>
      </c>
      <c r="S319" s="12">
        <v>0.21099999999999999</v>
      </c>
      <c r="T319" s="10">
        <f t="shared" si="15"/>
        <v>557.88990524799988</v>
      </c>
    </row>
    <row r="320" spans="1:20" x14ac:dyDescent="0.25">
      <c r="A320" s="11" t="s">
        <v>321</v>
      </c>
      <c r="B320" s="7">
        <v>1350</v>
      </c>
      <c r="C320" s="7" t="s">
        <v>430</v>
      </c>
      <c r="D320" s="7">
        <v>1581</v>
      </c>
      <c r="E320" s="7">
        <v>1623</v>
      </c>
      <c r="F320" s="9">
        <v>39</v>
      </c>
      <c r="G320" s="7" t="s">
        <v>430</v>
      </c>
      <c r="H320" s="7">
        <v>17</v>
      </c>
      <c r="I320" s="8">
        <v>11</v>
      </c>
      <c r="J320" s="7">
        <v>61</v>
      </c>
      <c r="K320" s="7" t="s">
        <v>430</v>
      </c>
      <c r="L320" s="7">
        <v>510</v>
      </c>
      <c r="M320" s="7">
        <v>60</v>
      </c>
      <c r="N320" s="9">
        <v>3375</v>
      </c>
      <c r="O320" s="7" t="s">
        <v>430</v>
      </c>
      <c r="P320" s="7">
        <v>13179</v>
      </c>
      <c r="Q320" s="8">
        <v>869</v>
      </c>
      <c r="R320" s="12">
        <v>0.12</v>
      </c>
      <c r="S320" s="12">
        <v>0.19400000000000001</v>
      </c>
      <c r="T320" s="10">
        <f t="shared" si="15"/>
        <v>567.64881279999997</v>
      </c>
    </row>
    <row r="321" spans="1:20" x14ac:dyDescent="0.25">
      <c r="A321" s="11" t="s">
        <v>327</v>
      </c>
      <c r="B321" s="7">
        <v>1352</v>
      </c>
      <c r="C321" s="7" t="s">
        <v>430</v>
      </c>
      <c r="D321" s="7">
        <v>1581</v>
      </c>
      <c r="E321" s="7">
        <v>1621</v>
      </c>
      <c r="F321" s="9">
        <v>40</v>
      </c>
      <c r="G321" s="7" t="s">
        <v>430</v>
      </c>
      <c r="H321" s="7">
        <v>19</v>
      </c>
      <c r="I321" s="8">
        <v>13</v>
      </c>
      <c r="J321" s="7">
        <v>32</v>
      </c>
      <c r="K321" s="7" t="s">
        <v>430</v>
      </c>
      <c r="L321" s="7">
        <v>280</v>
      </c>
      <c r="M321" s="7">
        <v>10</v>
      </c>
      <c r="N321" s="9">
        <v>1686</v>
      </c>
      <c r="O321" s="7" t="s">
        <v>430</v>
      </c>
      <c r="P321" s="7">
        <v>7817</v>
      </c>
      <c r="Q321" s="8">
        <v>171</v>
      </c>
      <c r="R321" s="12">
        <v>0.114</v>
      </c>
      <c r="S321" s="12">
        <v>0.17399999999999999</v>
      </c>
      <c r="T321" s="10">
        <f t="shared" si="15"/>
        <v>587.1766285519999</v>
      </c>
    </row>
    <row r="322" spans="1:20" x14ac:dyDescent="0.25">
      <c r="A322" s="11" t="s">
        <v>323</v>
      </c>
      <c r="B322" s="7">
        <v>1356</v>
      </c>
      <c r="C322" s="7" t="s">
        <v>430</v>
      </c>
      <c r="D322" s="7">
        <v>1581</v>
      </c>
      <c r="E322" s="7">
        <v>1622</v>
      </c>
      <c r="F322" s="9">
        <v>41</v>
      </c>
      <c r="G322" s="7" t="s">
        <v>430</v>
      </c>
      <c r="H322" s="7">
        <v>17</v>
      </c>
      <c r="I322" s="8">
        <v>11</v>
      </c>
      <c r="J322" s="7">
        <v>36</v>
      </c>
      <c r="K322" s="7" t="s">
        <v>430</v>
      </c>
      <c r="L322" s="7">
        <v>490</v>
      </c>
      <c r="M322" s="7">
        <v>15</v>
      </c>
      <c r="N322" s="9">
        <v>2094</v>
      </c>
      <c r="O322" s="7" t="s">
        <v>430</v>
      </c>
      <c r="P322" s="7">
        <v>12662</v>
      </c>
      <c r="Q322" s="8">
        <v>217</v>
      </c>
      <c r="R322" s="12">
        <v>7.2999999999999995E-2</v>
      </c>
      <c r="S322" s="12">
        <v>0.14000000000000001</v>
      </c>
      <c r="T322" s="10">
        <f t="shared" si="15"/>
        <v>610.91598009799998</v>
      </c>
    </row>
    <row r="323" spans="1:20" x14ac:dyDescent="0.25">
      <c r="A323" s="11" t="s">
        <v>326</v>
      </c>
      <c r="B323" s="7">
        <v>1356</v>
      </c>
      <c r="C323" s="7" t="s">
        <v>430</v>
      </c>
      <c r="D323" s="7">
        <v>1581</v>
      </c>
      <c r="E323" s="7">
        <v>1625</v>
      </c>
      <c r="F323" s="9">
        <v>40</v>
      </c>
      <c r="G323" s="7" t="s">
        <v>430</v>
      </c>
      <c r="H323" s="7">
        <v>19</v>
      </c>
      <c r="I323" s="8">
        <v>10</v>
      </c>
      <c r="J323" s="7">
        <v>80</v>
      </c>
      <c r="K323" s="7" t="s">
        <v>430</v>
      </c>
      <c r="L323" s="7">
        <v>910</v>
      </c>
      <c r="M323" s="7">
        <v>40</v>
      </c>
      <c r="N323" s="9">
        <v>4377</v>
      </c>
      <c r="O323" s="7" t="s">
        <v>430</v>
      </c>
      <c r="P323" s="7">
        <v>25405</v>
      </c>
      <c r="Q323" s="8">
        <v>527</v>
      </c>
      <c r="R323" s="12">
        <v>8.7999999999999995E-2</v>
      </c>
      <c r="S323" s="12">
        <v>0.14399999999999999</v>
      </c>
      <c r="T323" s="10">
        <f t="shared" si="15"/>
        <v>611.26673932799986</v>
      </c>
    </row>
    <row r="324" spans="1:20" x14ac:dyDescent="0.25">
      <c r="A324" s="11" t="s">
        <v>319</v>
      </c>
      <c r="B324" s="7">
        <v>1352</v>
      </c>
      <c r="C324" s="7" t="s">
        <v>430</v>
      </c>
      <c r="D324" s="7">
        <v>1580.5</v>
      </c>
      <c r="E324" s="7">
        <v>1622</v>
      </c>
      <c r="F324" s="9">
        <v>45</v>
      </c>
      <c r="G324" s="7" t="s">
        <v>430</v>
      </c>
      <c r="H324" s="7">
        <v>19</v>
      </c>
      <c r="I324" s="8">
        <v>19</v>
      </c>
      <c r="J324" s="7">
        <v>65</v>
      </c>
      <c r="K324" s="7" t="s">
        <v>430</v>
      </c>
      <c r="L324" s="7">
        <v>940</v>
      </c>
      <c r="M324" s="7">
        <v>35</v>
      </c>
      <c r="N324" s="9">
        <v>4149</v>
      </c>
      <c r="O324" s="7" t="s">
        <v>430</v>
      </c>
      <c r="P324" s="7">
        <v>27148</v>
      </c>
      <c r="Q324" s="8">
        <v>876</v>
      </c>
      <c r="R324" s="12">
        <v>6.9000000000000006E-2</v>
      </c>
      <c r="S324" s="12">
        <v>0.129</v>
      </c>
      <c r="T324" s="10">
        <f t="shared" si="15"/>
        <v>621.41518248199998</v>
      </c>
    </row>
    <row r="325" spans="1:20" x14ac:dyDescent="0.25">
      <c r="A325" s="11" t="s">
        <v>325</v>
      </c>
      <c r="B325" s="7">
        <v>1356</v>
      </c>
      <c r="C325" s="7" t="s">
        <v>430</v>
      </c>
      <c r="D325" s="7">
        <v>1581</v>
      </c>
      <c r="E325" s="7">
        <v>1622</v>
      </c>
      <c r="F325" s="9">
        <v>43</v>
      </c>
      <c r="G325" s="7" t="s">
        <v>430</v>
      </c>
      <c r="H325" s="7">
        <v>20</v>
      </c>
      <c r="I325" s="8">
        <v>12</v>
      </c>
      <c r="J325" s="7">
        <v>32</v>
      </c>
      <c r="K325" s="7" t="s">
        <v>430</v>
      </c>
      <c r="L325" s="7">
        <v>550</v>
      </c>
      <c r="M325" s="7">
        <v>10</v>
      </c>
      <c r="N325" s="9">
        <v>1952</v>
      </c>
      <c r="O325" s="7" t="s">
        <v>430</v>
      </c>
      <c r="P325" s="7">
        <v>16163</v>
      </c>
      <c r="Q325" s="8">
        <v>158</v>
      </c>
      <c r="R325" s="12">
        <v>5.8000000000000003E-2</v>
      </c>
      <c r="S325" s="12">
        <v>0.108</v>
      </c>
      <c r="T325" s="10">
        <f t="shared" si="15"/>
        <v>640.40493376799998</v>
      </c>
    </row>
    <row r="326" spans="1:20" x14ac:dyDescent="0.25">
      <c r="A326" s="11" t="s">
        <v>324</v>
      </c>
      <c r="B326" s="7">
        <v>1353</v>
      </c>
      <c r="C326" s="7" t="s">
        <v>430</v>
      </c>
      <c r="D326" s="7">
        <v>1581</v>
      </c>
      <c r="E326" s="7">
        <v>1625</v>
      </c>
      <c r="F326" s="9">
        <v>35</v>
      </c>
      <c r="G326" s="7" t="s">
        <v>430</v>
      </c>
      <c r="H326" s="7">
        <v>20</v>
      </c>
      <c r="I326" s="8">
        <v>12</v>
      </c>
      <c r="J326" s="7">
        <v>57</v>
      </c>
      <c r="K326" s="7" t="s">
        <v>430</v>
      </c>
      <c r="L326" s="7">
        <v>820</v>
      </c>
      <c r="M326" s="7">
        <v>22</v>
      </c>
      <c r="N326" s="9">
        <v>2830</v>
      </c>
      <c r="O326" s="7" t="s">
        <v>430</v>
      </c>
      <c r="P326" s="7">
        <v>24097</v>
      </c>
      <c r="Q326" s="8">
        <v>348</v>
      </c>
      <c r="R326" s="12">
        <v>7.0000000000000007E-2</v>
      </c>
      <c r="S326" s="12">
        <v>0.104</v>
      </c>
      <c r="T326" s="10">
        <f t="shared" si="15"/>
        <v>648.39987379999991</v>
      </c>
    </row>
    <row r="327" spans="1:20" x14ac:dyDescent="0.25">
      <c r="A327" s="11" t="s">
        <v>329</v>
      </c>
      <c r="B327" s="7">
        <v>1353</v>
      </c>
      <c r="C327" s="7" t="s">
        <v>430</v>
      </c>
      <c r="D327" s="7">
        <v>1580</v>
      </c>
      <c r="E327" s="7" t="s">
        <v>430</v>
      </c>
      <c r="F327" s="9">
        <v>43</v>
      </c>
      <c r="G327" s="7" t="s">
        <v>430</v>
      </c>
      <c r="H327" s="7">
        <v>20</v>
      </c>
      <c r="I327" s="8" t="s">
        <v>430</v>
      </c>
      <c r="J327" s="7">
        <v>30</v>
      </c>
      <c r="K327" s="7" t="s">
        <v>430</v>
      </c>
      <c r="L327" s="7">
        <v>510</v>
      </c>
      <c r="M327" s="7" t="s">
        <v>430</v>
      </c>
      <c r="N327" s="9">
        <v>1699</v>
      </c>
      <c r="O327" s="7" t="s">
        <v>430</v>
      </c>
      <c r="P327" s="7">
        <v>15246</v>
      </c>
      <c r="Q327" s="8" t="s">
        <v>430</v>
      </c>
      <c r="R327" s="12">
        <v>5.8999999999999997E-2</v>
      </c>
      <c r="S327" s="12">
        <v>0.1</v>
      </c>
      <c r="T327" s="10">
        <f t="shared" si="15"/>
        <v>649.25239912199993</v>
      </c>
    </row>
    <row r="328" spans="1:20" x14ac:dyDescent="0.25">
      <c r="A328" s="11" t="s">
        <v>330</v>
      </c>
      <c r="B328" s="7">
        <v>1353</v>
      </c>
      <c r="C328" s="7" t="s">
        <v>430</v>
      </c>
      <c r="D328" s="7">
        <v>1582</v>
      </c>
      <c r="E328" s="7">
        <v>1620</v>
      </c>
      <c r="F328" s="9">
        <v>46</v>
      </c>
      <c r="G328" s="7" t="s">
        <v>430</v>
      </c>
      <c r="H328" s="7">
        <v>19</v>
      </c>
      <c r="I328" s="8">
        <v>12</v>
      </c>
      <c r="J328" s="7">
        <v>18</v>
      </c>
      <c r="K328" s="7" t="s">
        <v>430</v>
      </c>
      <c r="L328" s="7">
        <v>375</v>
      </c>
      <c r="M328" s="7">
        <v>24</v>
      </c>
      <c r="N328" s="9">
        <v>1091</v>
      </c>
      <c r="O328" s="7" t="s">
        <v>430</v>
      </c>
      <c r="P328" s="7">
        <v>10108</v>
      </c>
      <c r="Q328" s="8">
        <v>379</v>
      </c>
      <c r="R328" s="12">
        <v>4.8000000000000001E-2</v>
      </c>
      <c r="S328" s="12">
        <v>9.4E-2</v>
      </c>
      <c r="T328" s="10">
        <f t="shared" si="15"/>
        <v>652.21941004799987</v>
      </c>
    </row>
    <row r="329" spans="1:20" x14ac:dyDescent="0.25">
      <c r="A329" s="11" t="s">
        <v>320</v>
      </c>
      <c r="B329" s="7">
        <v>1352</v>
      </c>
      <c r="C329" s="7" t="s">
        <v>430</v>
      </c>
      <c r="D329" s="7">
        <v>1581</v>
      </c>
      <c r="E329" s="7" t="s">
        <v>430</v>
      </c>
      <c r="F329" s="9">
        <v>43</v>
      </c>
      <c r="G329" s="7" t="s">
        <v>430</v>
      </c>
      <c r="H329" s="7">
        <v>19</v>
      </c>
      <c r="I329" s="8" t="s">
        <v>430</v>
      </c>
      <c r="J329" s="7">
        <v>39</v>
      </c>
      <c r="K329" s="7" t="s">
        <v>430</v>
      </c>
      <c r="L329" s="7">
        <v>1160</v>
      </c>
      <c r="M329" s="7" t="s">
        <v>430</v>
      </c>
      <c r="N329" s="9">
        <v>2379</v>
      </c>
      <c r="O329" s="7" t="s">
        <v>430</v>
      </c>
      <c r="P329" s="7">
        <v>33502</v>
      </c>
      <c r="Q329" s="8" t="s">
        <v>430</v>
      </c>
      <c r="R329" s="12">
        <v>3.4000000000000002E-2</v>
      </c>
      <c r="S329" s="12">
        <v>6.6000000000000003E-2</v>
      </c>
      <c r="T329" s="10">
        <f t="shared" si="15"/>
        <v>677.69538247200001</v>
      </c>
    </row>
    <row r="330" spans="1:20" x14ac:dyDescent="0.25">
      <c r="A330" s="11" t="s">
        <v>331</v>
      </c>
      <c r="B330" s="7">
        <v>1346</v>
      </c>
      <c r="C330" s="7" t="s">
        <v>430</v>
      </c>
      <c r="D330" s="7">
        <v>1580</v>
      </c>
      <c r="E330" s="7" t="s">
        <v>430</v>
      </c>
      <c r="F330" s="9">
        <v>46</v>
      </c>
      <c r="G330" s="7" t="s">
        <v>430</v>
      </c>
      <c r="H330" s="7">
        <v>17</v>
      </c>
      <c r="I330" s="8" t="s">
        <v>430</v>
      </c>
      <c r="J330" s="7">
        <v>17</v>
      </c>
      <c r="K330" s="7" t="s">
        <v>430</v>
      </c>
      <c r="L330" s="7">
        <v>860</v>
      </c>
      <c r="M330" s="7" t="s">
        <v>430</v>
      </c>
      <c r="N330" s="9">
        <v>1030</v>
      </c>
      <c r="O330" s="7" t="s">
        <v>430</v>
      </c>
      <c r="P330" s="7">
        <v>21111</v>
      </c>
      <c r="Q330" s="8" t="s">
        <v>430</v>
      </c>
      <c r="R330" s="12">
        <v>0.02</v>
      </c>
      <c r="S330" s="12">
        <v>4.7E-2</v>
      </c>
      <c r="T330" s="10">
        <f t="shared" si="15"/>
        <v>693.53674479999995</v>
      </c>
    </row>
    <row r="331" spans="1:20" x14ac:dyDescent="0.25">
      <c r="A331" s="11" t="s">
        <v>328</v>
      </c>
      <c r="B331" s="7">
        <v>1353</v>
      </c>
      <c r="C331" s="7" t="s">
        <v>430</v>
      </c>
      <c r="D331" s="7">
        <v>1580</v>
      </c>
      <c r="E331" s="7" t="s">
        <v>430</v>
      </c>
      <c r="F331" s="9">
        <v>35</v>
      </c>
      <c r="G331" s="7" t="s">
        <v>430</v>
      </c>
      <c r="H331" s="7">
        <v>19</v>
      </c>
      <c r="I331" s="8" t="s">
        <v>430</v>
      </c>
      <c r="J331" s="7">
        <v>21</v>
      </c>
      <c r="K331" s="7" t="s">
        <v>430</v>
      </c>
      <c r="L331" s="7">
        <v>990</v>
      </c>
      <c r="M331" s="7" t="s">
        <v>430</v>
      </c>
      <c r="N331" s="9">
        <v>968</v>
      </c>
      <c r="O331" s="7" t="s">
        <v>430</v>
      </c>
      <c r="P331" s="7">
        <v>28115</v>
      </c>
      <c r="Q331" s="8" t="s">
        <v>430</v>
      </c>
      <c r="R331" s="12">
        <v>2.1000000000000001E-2</v>
      </c>
      <c r="S331" s="12">
        <v>3.3000000000000002E-2</v>
      </c>
      <c r="T331" s="10">
        <f t="shared" si="15"/>
        <v>708.79233864199989</v>
      </c>
    </row>
    <row r="332" spans="1:20" x14ac:dyDescent="0.25">
      <c r="A332" s="14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31" t="s">
        <v>6</v>
      </c>
      <c r="R332" s="32">
        <f>AVERAGE(R316:R331)</f>
        <v>9.2437500000000006E-2</v>
      </c>
      <c r="S332" s="25">
        <f>AVERAGE(S316:S331)</f>
        <v>0.14718749999999997</v>
      </c>
      <c r="T332" s="26">
        <f>AVERAGE(T316:T331)</f>
        <v>608.93603766887497</v>
      </c>
    </row>
    <row r="333" spans="1:20" x14ac:dyDescent="0.25">
      <c r="A333" s="14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31" t="s">
        <v>9</v>
      </c>
      <c r="R333" s="32">
        <f>_xlfn.STDEV.P(R316:R331)</f>
        <v>5.9872749174812397E-2</v>
      </c>
      <c r="S333" s="25">
        <f>_xlfn.STDEV.P(S316:S331)</f>
        <v>7.6893773114277669E-2</v>
      </c>
      <c r="T333" s="26">
        <f>_xlfn.STDEV.P(T316:T331)</f>
        <v>64.474621428777965</v>
      </c>
    </row>
    <row r="334" spans="1:20" x14ac:dyDescent="0.25">
      <c r="A334" s="14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31" t="s">
        <v>7</v>
      </c>
      <c r="R334" s="32">
        <f>R333/(SQRT(T336))</f>
        <v>1.4968187293703099E-2</v>
      </c>
      <c r="S334" s="25">
        <f>S333/(SQRT(T336))</f>
        <v>1.9223443278569417E-2</v>
      </c>
      <c r="T334" s="26">
        <f>T333/(SQRT(T336))</f>
        <v>16.118655357194491</v>
      </c>
    </row>
    <row r="335" spans="1:20" x14ac:dyDescent="0.25">
      <c r="A335" s="14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30"/>
      <c r="R335" s="28"/>
      <c r="S335" s="29" t="s">
        <v>8</v>
      </c>
      <c r="T335" s="26">
        <f>2*(SQRT(T333^2+50^2))/SQRT(T336)</f>
        <v>40.795149247135484</v>
      </c>
    </row>
    <row r="336" spans="1:20" x14ac:dyDescent="0.25">
      <c r="A336" s="14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30"/>
      <c r="R336" s="28"/>
      <c r="S336" s="29" t="s">
        <v>10</v>
      </c>
      <c r="T336" s="26">
        <v>16</v>
      </c>
    </row>
    <row r="337" spans="1:20" x14ac:dyDescent="0.25">
      <c r="A337"/>
      <c r="E337" s="1"/>
      <c r="I337" s="1"/>
      <c r="M337" s="1"/>
      <c r="Q337" s="1"/>
      <c r="S337" s="4"/>
      <c r="T337" s="1"/>
    </row>
    <row r="338" spans="1:20" x14ac:dyDescent="0.25">
      <c r="A338" s="11" t="s">
        <v>342</v>
      </c>
      <c r="B338" s="7">
        <v>1348</v>
      </c>
      <c r="C338" s="7" t="s">
        <v>430</v>
      </c>
      <c r="D338" s="7">
        <v>1581.5</v>
      </c>
      <c r="E338" s="7">
        <v>1620</v>
      </c>
      <c r="F338" s="9">
        <v>45</v>
      </c>
      <c r="G338" s="7" t="s">
        <v>430</v>
      </c>
      <c r="H338" s="7">
        <v>19</v>
      </c>
      <c r="I338" s="8">
        <v>16</v>
      </c>
      <c r="J338" s="7">
        <v>50</v>
      </c>
      <c r="K338" s="7" t="s">
        <v>430</v>
      </c>
      <c r="L338" s="7">
        <v>450</v>
      </c>
      <c r="M338" s="7">
        <v>25</v>
      </c>
      <c r="N338" s="9">
        <v>2849</v>
      </c>
      <c r="O338" s="7" t="s">
        <v>430</v>
      </c>
      <c r="P338" s="7">
        <v>12129</v>
      </c>
      <c r="Q338" s="8">
        <v>527</v>
      </c>
      <c r="R338" s="12">
        <v>0.111</v>
      </c>
      <c r="S338" s="12">
        <v>0.184</v>
      </c>
      <c r="T338" s="10">
        <f t="shared" ref="T338:T348" si="16">737.3+320.9*(R338)-1067*(S338)-80.638*(R338^2)</f>
        <v>575.59835920199998</v>
      </c>
    </row>
    <row r="339" spans="1:20" x14ac:dyDescent="0.25">
      <c r="A339" s="11" t="s">
        <v>335</v>
      </c>
      <c r="B339" s="7">
        <v>1346</v>
      </c>
      <c r="C339" s="7" t="s">
        <v>430</v>
      </c>
      <c r="D339" s="7">
        <v>1582</v>
      </c>
      <c r="E339" s="7" t="s">
        <v>430</v>
      </c>
      <c r="F339" s="9">
        <v>55</v>
      </c>
      <c r="G339" s="7" t="s">
        <v>430</v>
      </c>
      <c r="H339" s="7">
        <v>18</v>
      </c>
      <c r="I339" s="8" t="s">
        <v>430</v>
      </c>
      <c r="J339" s="7">
        <v>36</v>
      </c>
      <c r="K339" s="7" t="s">
        <v>430</v>
      </c>
      <c r="L339" s="7">
        <v>540</v>
      </c>
      <c r="M339" s="7" t="s">
        <v>430</v>
      </c>
      <c r="N339" s="9">
        <v>2507</v>
      </c>
      <c r="O339" s="7" t="s">
        <v>430</v>
      </c>
      <c r="P339" s="7">
        <v>14528</v>
      </c>
      <c r="Q339" s="8" t="s">
        <v>430</v>
      </c>
      <c r="R339" s="12">
        <v>6.7000000000000004E-2</v>
      </c>
      <c r="S339" s="12">
        <v>0.14699999999999999</v>
      </c>
      <c r="T339" s="10">
        <f t="shared" si="16"/>
        <v>601.58931601799998</v>
      </c>
    </row>
    <row r="340" spans="1:20" x14ac:dyDescent="0.25">
      <c r="A340" s="11" t="s">
        <v>341</v>
      </c>
      <c r="B340" s="7">
        <v>1348</v>
      </c>
      <c r="C340" s="7" t="s">
        <v>430</v>
      </c>
      <c r="D340" s="7">
        <v>1581.5</v>
      </c>
      <c r="E340" s="7" t="s">
        <v>430</v>
      </c>
      <c r="F340" s="9">
        <v>55</v>
      </c>
      <c r="G340" s="7" t="s">
        <v>430</v>
      </c>
      <c r="H340" s="7">
        <v>16</v>
      </c>
      <c r="I340" s="8" t="s">
        <v>430</v>
      </c>
      <c r="J340" s="7">
        <v>12</v>
      </c>
      <c r="K340" s="7" t="s">
        <v>430</v>
      </c>
      <c r="L340" s="7">
        <v>310</v>
      </c>
      <c r="M340" s="7" t="s">
        <v>430</v>
      </c>
      <c r="N340" s="9">
        <v>836</v>
      </c>
      <c r="O340" s="7" t="s">
        <v>430</v>
      </c>
      <c r="P340" s="7">
        <v>7036</v>
      </c>
      <c r="Q340" s="8" t="s">
        <v>430</v>
      </c>
      <c r="R340" s="12">
        <v>3.9E-2</v>
      </c>
      <c r="S340" s="12">
        <v>0.106</v>
      </c>
      <c r="T340" s="10">
        <f t="shared" si="16"/>
        <v>636.59044960199992</v>
      </c>
    </row>
    <row r="341" spans="1:20" x14ac:dyDescent="0.25">
      <c r="A341" s="11" t="s">
        <v>332</v>
      </c>
      <c r="B341" s="7">
        <v>1355</v>
      </c>
      <c r="C341" s="7" t="s">
        <v>430</v>
      </c>
      <c r="D341" s="7">
        <v>1580.5</v>
      </c>
      <c r="E341" s="7">
        <v>1623</v>
      </c>
      <c r="F341" s="9">
        <v>55</v>
      </c>
      <c r="G341" s="7" t="s">
        <v>430</v>
      </c>
      <c r="H341" s="7">
        <v>17</v>
      </c>
      <c r="I341" s="8">
        <v>17</v>
      </c>
      <c r="J341" s="7">
        <v>30</v>
      </c>
      <c r="K341" s="7" t="s">
        <v>430</v>
      </c>
      <c r="L341" s="7">
        <v>720</v>
      </c>
      <c r="M341" s="7">
        <v>40</v>
      </c>
      <c r="N341" s="9">
        <v>2173</v>
      </c>
      <c r="O341" s="7" t="s">
        <v>430</v>
      </c>
      <c r="P341" s="7">
        <v>17364</v>
      </c>
      <c r="Q341" s="8">
        <v>896</v>
      </c>
      <c r="R341" s="12">
        <v>4.2000000000000003E-2</v>
      </c>
      <c r="S341" s="12">
        <v>0.106</v>
      </c>
      <c r="T341" s="10">
        <f t="shared" si="16"/>
        <v>637.533554568</v>
      </c>
    </row>
    <row r="342" spans="1:20" x14ac:dyDescent="0.25">
      <c r="A342" s="11" t="s">
        <v>339</v>
      </c>
      <c r="B342" s="7">
        <v>1355</v>
      </c>
      <c r="C342" s="7" t="s">
        <v>430</v>
      </c>
      <c r="D342" s="7">
        <v>1581</v>
      </c>
      <c r="E342" s="7" t="s">
        <v>430</v>
      </c>
      <c r="F342" s="9">
        <v>50</v>
      </c>
      <c r="G342" s="7" t="s">
        <v>430</v>
      </c>
      <c r="H342" s="7">
        <v>17</v>
      </c>
      <c r="I342" s="8" t="s">
        <v>430</v>
      </c>
      <c r="J342" s="7">
        <v>33</v>
      </c>
      <c r="K342" s="7" t="s">
        <v>430</v>
      </c>
      <c r="L342" s="7">
        <v>975</v>
      </c>
      <c r="M342" s="7" t="s">
        <v>430</v>
      </c>
      <c r="N342" s="9">
        <v>2090</v>
      </c>
      <c r="O342" s="7" t="s">
        <v>430</v>
      </c>
      <c r="P342" s="7">
        <v>24354</v>
      </c>
      <c r="Q342" s="8" t="s">
        <v>430</v>
      </c>
      <c r="R342" s="12">
        <v>3.4000000000000002E-2</v>
      </c>
      <c r="S342" s="12">
        <v>7.9000000000000001E-2</v>
      </c>
      <c r="T342" s="10">
        <f t="shared" si="16"/>
        <v>663.82438247200002</v>
      </c>
    </row>
    <row r="343" spans="1:20" x14ac:dyDescent="0.25">
      <c r="A343" s="11" t="s">
        <v>333</v>
      </c>
      <c r="B343" s="7">
        <v>1362</v>
      </c>
      <c r="C343" s="7" t="s">
        <v>430</v>
      </c>
      <c r="D343" s="7">
        <v>1580.5</v>
      </c>
      <c r="E343" s="7">
        <v>1619</v>
      </c>
      <c r="F343" s="9">
        <v>55</v>
      </c>
      <c r="G343" s="7" t="s">
        <v>430</v>
      </c>
      <c r="H343" s="7">
        <v>16.5</v>
      </c>
      <c r="I343" s="8">
        <v>16</v>
      </c>
      <c r="J343" s="7">
        <v>24</v>
      </c>
      <c r="K343" s="7" t="s">
        <v>430</v>
      </c>
      <c r="L343" s="7">
        <v>1030</v>
      </c>
      <c r="M343" s="7">
        <v>20</v>
      </c>
      <c r="N343" s="9">
        <v>1739</v>
      </c>
      <c r="O343" s="7" t="s">
        <v>430</v>
      </c>
      <c r="P343" s="7">
        <v>24109</v>
      </c>
      <c r="Q343" s="8">
        <v>421</v>
      </c>
      <c r="R343" s="12">
        <v>2.3E-2</v>
      </c>
      <c r="S343" s="12">
        <v>6.6000000000000003E-2</v>
      </c>
      <c r="T343" s="10">
        <f t="shared" si="16"/>
        <v>674.21604249799998</v>
      </c>
    </row>
    <row r="344" spans="1:20" x14ac:dyDescent="0.25">
      <c r="A344" s="11" t="s">
        <v>338</v>
      </c>
      <c r="B344" s="7">
        <v>1348</v>
      </c>
      <c r="C344" s="7" t="s">
        <v>430</v>
      </c>
      <c r="D344" s="7">
        <v>1581</v>
      </c>
      <c r="E344" s="7">
        <v>1620</v>
      </c>
      <c r="F344" s="9">
        <v>55</v>
      </c>
      <c r="G344" s="7" t="s">
        <v>430</v>
      </c>
      <c r="H344" s="7">
        <v>17</v>
      </c>
      <c r="I344" s="8">
        <v>18</v>
      </c>
      <c r="J344" s="7">
        <v>8</v>
      </c>
      <c r="K344" s="7" t="s">
        <v>430</v>
      </c>
      <c r="L344" s="7">
        <v>310</v>
      </c>
      <c r="M344" s="7">
        <v>12</v>
      </c>
      <c r="N344" s="9">
        <v>557</v>
      </c>
      <c r="O344" s="7" t="s">
        <v>430</v>
      </c>
      <c r="P344" s="7">
        <v>7743</v>
      </c>
      <c r="Q344" s="8">
        <v>285</v>
      </c>
      <c r="R344" s="12">
        <v>2.5999999999999999E-2</v>
      </c>
      <c r="S344" s="12">
        <v>6.5000000000000002E-2</v>
      </c>
      <c r="T344" s="10">
        <f t="shared" si="16"/>
        <v>676.23388871199995</v>
      </c>
    </row>
    <row r="345" spans="1:20" x14ac:dyDescent="0.25">
      <c r="A345" s="11" t="s">
        <v>336</v>
      </c>
      <c r="B345" s="7">
        <v>1335</v>
      </c>
      <c r="C345" s="7" t="s">
        <v>430</v>
      </c>
      <c r="D345" s="7">
        <v>1581</v>
      </c>
      <c r="E345" s="7" t="s">
        <v>430</v>
      </c>
      <c r="F345" s="9">
        <v>55</v>
      </c>
      <c r="G345" s="7" t="s">
        <v>430</v>
      </c>
      <c r="H345" s="7">
        <v>16</v>
      </c>
      <c r="I345" s="8" t="s">
        <v>430</v>
      </c>
      <c r="J345" s="7">
        <v>25</v>
      </c>
      <c r="K345" s="7" t="s">
        <v>430</v>
      </c>
      <c r="L345" s="7">
        <v>1350</v>
      </c>
      <c r="M345" s="7" t="s">
        <v>430</v>
      </c>
      <c r="N345" s="9">
        <v>1741</v>
      </c>
      <c r="O345" s="7" t="s">
        <v>430</v>
      </c>
      <c r="P345" s="7">
        <v>31738</v>
      </c>
      <c r="Q345" s="8" t="s">
        <v>430</v>
      </c>
      <c r="R345" s="12">
        <v>1.9E-2</v>
      </c>
      <c r="S345" s="12">
        <v>5.1999999999999998E-2</v>
      </c>
      <c r="T345" s="10">
        <f t="shared" si="16"/>
        <v>687.88398968199988</v>
      </c>
    </row>
    <row r="346" spans="1:20" x14ac:dyDescent="0.25">
      <c r="A346" s="11" t="s">
        <v>340</v>
      </c>
      <c r="B346" s="7">
        <v>1355</v>
      </c>
      <c r="C346" s="7" t="s">
        <v>430</v>
      </c>
      <c r="D346" s="7">
        <v>1581.5</v>
      </c>
      <c r="E346" s="7" t="s">
        <v>430</v>
      </c>
      <c r="F346" s="9">
        <v>45</v>
      </c>
      <c r="G346" s="7" t="s">
        <v>430</v>
      </c>
      <c r="H346" s="7">
        <v>17</v>
      </c>
      <c r="I346" s="8" t="s">
        <v>430</v>
      </c>
      <c r="J346" s="7">
        <v>15</v>
      </c>
      <c r="K346" s="7" t="s">
        <v>430</v>
      </c>
      <c r="L346" s="7">
        <v>995</v>
      </c>
      <c r="M346" s="7" t="s">
        <v>430</v>
      </c>
      <c r="N346" s="9">
        <v>855</v>
      </c>
      <c r="O346" s="7" t="s">
        <v>430</v>
      </c>
      <c r="P346" s="7">
        <v>25283</v>
      </c>
      <c r="Q346" s="8" t="s">
        <v>430</v>
      </c>
      <c r="R346" s="12">
        <v>1.4999999999999999E-2</v>
      </c>
      <c r="S346" s="12">
        <v>3.3000000000000002E-2</v>
      </c>
      <c r="T346" s="10">
        <f t="shared" si="16"/>
        <v>706.88435644999993</v>
      </c>
    </row>
    <row r="347" spans="1:20" x14ac:dyDescent="0.25">
      <c r="A347" s="11" t="s">
        <v>334</v>
      </c>
      <c r="B347" s="7">
        <v>1346</v>
      </c>
      <c r="C347" s="7" t="s">
        <v>430</v>
      </c>
      <c r="D347" s="7">
        <v>1581</v>
      </c>
      <c r="E347" s="7">
        <v>1620</v>
      </c>
      <c r="F347" s="9">
        <v>45</v>
      </c>
      <c r="G347" s="7" t="s">
        <v>430</v>
      </c>
      <c r="H347" s="7">
        <v>18</v>
      </c>
      <c r="I347" s="8">
        <v>10</v>
      </c>
      <c r="J347" s="7">
        <v>8</v>
      </c>
      <c r="K347" s="7" t="s">
        <v>430</v>
      </c>
      <c r="L347" s="7">
        <v>750</v>
      </c>
      <c r="M347" s="7">
        <v>10</v>
      </c>
      <c r="N347" s="9">
        <v>456</v>
      </c>
      <c r="O347" s="7" t="s">
        <v>430</v>
      </c>
      <c r="P347" s="7">
        <v>19151</v>
      </c>
      <c r="Q347" s="8">
        <v>132</v>
      </c>
      <c r="R347" s="12">
        <v>1.0999999999999999E-2</v>
      </c>
      <c r="S347" s="12">
        <v>2.3E-2</v>
      </c>
      <c r="T347" s="10">
        <f t="shared" si="16"/>
        <v>716.27914280199991</v>
      </c>
    </row>
    <row r="348" spans="1:20" x14ac:dyDescent="0.25">
      <c r="A348" s="11" t="s">
        <v>337</v>
      </c>
      <c r="B348" s="7">
        <v>1355</v>
      </c>
      <c r="C348" s="7" t="s">
        <v>430</v>
      </c>
      <c r="D348" s="7">
        <v>1578</v>
      </c>
      <c r="E348" s="7" t="s">
        <v>430</v>
      </c>
      <c r="F348" s="9">
        <v>50</v>
      </c>
      <c r="G348" s="7" t="s">
        <v>430</v>
      </c>
      <c r="H348" s="7">
        <v>18</v>
      </c>
      <c r="I348" s="8" t="s">
        <v>430</v>
      </c>
      <c r="J348" s="7">
        <v>8</v>
      </c>
      <c r="K348" s="7" t="s">
        <v>430</v>
      </c>
      <c r="L348" s="7">
        <v>910</v>
      </c>
      <c r="M348" s="7" t="s">
        <v>430</v>
      </c>
      <c r="N348" s="9">
        <v>507</v>
      </c>
      <c r="O348" s="7" t="s">
        <v>430</v>
      </c>
      <c r="P348" s="7">
        <v>24068</v>
      </c>
      <c r="Q348" s="8" t="s">
        <v>430</v>
      </c>
      <c r="R348" s="12">
        <v>8.9999999999999993E-3</v>
      </c>
      <c r="S348" s="12">
        <v>2.1000000000000001E-2</v>
      </c>
      <c r="T348" s="10">
        <f t="shared" si="16"/>
        <v>717.77456832199994</v>
      </c>
    </row>
    <row r="349" spans="1:20" x14ac:dyDescent="0.25">
      <c r="A349" s="14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31" t="s">
        <v>6</v>
      </c>
      <c r="R349" s="32">
        <f>AVERAGE(R338:R348)</f>
        <v>3.6000000000000011E-2</v>
      </c>
      <c r="S349" s="25">
        <f>AVERAGE(S338:S348)</f>
        <v>8.0181818181818187E-2</v>
      </c>
      <c r="T349" s="26">
        <f>AVERAGE(T338:T348)</f>
        <v>663.12800457527271</v>
      </c>
    </row>
    <row r="350" spans="1:20" x14ac:dyDescent="0.25">
      <c r="A350" s="14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31" t="s">
        <v>9</v>
      </c>
      <c r="R350" s="32">
        <f>_xlfn.STDEV.P(R338:R348)</f>
        <v>2.8584802064924447E-2</v>
      </c>
      <c r="S350" s="25">
        <f>_xlfn.STDEV.P(S338:S348)</f>
        <v>4.9361041284541531E-2</v>
      </c>
      <c r="T350" s="26">
        <f>_xlfn.STDEV.P(T338:T348)</f>
        <v>44.150288768665007</v>
      </c>
    </row>
    <row r="351" spans="1:20" x14ac:dyDescent="0.25">
      <c r="A351" s="14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31" t="s">
        <v>7</v>
      </c>
      <c r="R351" s="32">
        <f>R350/(SQRT(T353))</f>
        <v>8.6186421050846035E-3</v>
      </c>
      <c r="S351" s="25">
        <f>S350/(SQRT(T353))</f>
        <v>1.4882913927460618E-2</v>
      </c>
      <c r="T351" s="26">
        <f>T350/(SQRT(T353))</f>
        <v>13.311812930136723</v>
      </c>
    </row>
    <row r="352" spans="1:20" x14ac:dyDescent="0.25">
      <c r="A352" s="14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30"/>
      <c r="R352" s="28"/>
      <c r="S352" s="29" t="s">
        <v>8</v>
      </c>
      <c r="T352" s="26">
        <f>2*(SQRT(T350^2+50^2))/SQRT(T353)</f>
        <v>40.223231633456926</v>
      </c>
    </row>
    <row r="353" spans="1:20" x14ac:dyDescent="0.25">
      <c r="A353" s="14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30"/>
      <c r="R353" s="28"/>
      <c r="S353" s="29" t="s">
        <v>10</v>
      </c>
      <c r="T353" s="26">
        <v>11</v>
      </c>
    </row>
    <row r="354" spans="1:20" x14ac:dyDescent="0.25">
      <c r="A354"/>
      <c r="E354" s="1"/>
      <c r="I354" s="1"/>
      <c r="M354" s="1"/>
      <c r="Q354" s="1"/>
      <c r="S354" s="4"/>
      <c r="T354" s="1"/>
    </row>
    <row r="355" spans="1:20" x14ac:dyDescent="0.25">
      <c r="A355" s="11" t="s">
        <v>351</v>
      </c>
      <c r="B355" s="7">
        <v>1355</v>
      </c>
      <c r="C355" s="7" t="s">
        <v>430</v>
      </c>
      <c r="D355" s="7">
        <v>1581.5</v>
      </c>
      <c r="E355" s="7">
        <v>1622</v>
      </c>
      <c r="F355" s="9">
        <v>45</v>
      </c>
      <c r="G355" s="7" t="s">
        <v>430</v>
      </c>
      <c r="H355" s="7">
        <v>17</v>
      </c>
      <c r="I355" s="8">
        <v>10</v>
      </c>
      <c r="J355" s="7">
        <v>39</v>
      </c>
      <c r="K355" s="7" t="s">
        <v>430</v>
      </c>
      <c r="L355" s="7">
        <v>620</v>
      </c>
      <c r="M355" s="7">
        <v>10</v>
      </c>
      <c r="N355" s="9">
        <v>2312</v>
      </c>
      <c r="O355" s="7" t="s">
        <v>430</v>
      </c>
      <c r="P355" s="7">
        <v>16021</v>
      </c>
      <c r="Q355" s="8">
        <v>132</v>
      </c>
      <c r="R355" s="12">
        <v>6.3E-2</v>
      </c>
      <c r="S355" s="12">
        <v>0.125</v>
      </c>
      <c r="T355" s="10">
        <f t="shared" ref="T355:T365" si="17">737.3+320.9*(R355)-1067*(S355)-80.638*(R355^2)</f>
        <v>623.82164777799994</v>
      </c>
    </row>
    <row r="356" spans="1:20" x14ac:dyDescent="0.25">
      <c r="A356" s="11" t="s">
        <v>350</v>
      </c>
      <c r="B356" s="7">
        <v>1353</v>
      </c>
      <c r="C356" s="7" t="s">
        <v>430</v>
      </c>
      <c r="D356" s="7">
        <v>1581.5</v>
      </c>
      <c r="E356" s="7" t="s">
        <v>430</v>
      </c>
      <c r="F356" s="9">
        <v>55</v>
      </c>
      <c r="G356" s="7" t="s">
        <v>430</v>
      </c>
      <c r="H356" s="7">
        <v>19</v>
      </c>
      <c r="I356" s="8" t="s">
        <v>430</v>
      </c>
      <c r="J356" s="7">
        <v>21</v>
      </c>
      <c r="K356" s="7" t="s">
        <v>430</v>
      </c>
      <c r="L356" s="7">
        <v>425</v>
      </c>
      <c r="M356" s="7" t="s">
        <v>430</v>
      </c>
      <c r="N356" s="9">
        <v>1521</v>
      </c>
      <c r="O356" s="7" t="s">
        <v>430</v>
      </c>
      <c r="P356" s="7">
        <v>12275</v>
      </c>
      <c r="Q356" s="8" t="s">
        <v>430</v>
      </c>
      <c r="R356" s="12">
        <v>4.9000000000000002E-2</v>
      </c>
      <c r="S356" s="12">
        <v>0.11</v>
      </c>
      <c r="T356" s="10">
        <f t="shared" si="17"/>
        <v>635.46048816199993</v>
      </c>
    </row>
    <row r="357" spans="1:20" x14ac:dyDescent="0.25">
      <c r="A357" s="11" t="s">
        <v>345</v>
      </c>
      <c r="B357" s="7">
        <v>1335</v>
      </c>
      <c r="C357" s="7" t="s">
        <v>430</v>
      </c>
      <c r="D357" s="7">
        <v>1581</v>
      </c>
      <c r="E357" s="7">
        <v>1622</v>
      </c>
      <c r="F357" s="9">
        <v>62</v>
      </c>
      <c r="G357" s="7" t="s">
        <v>430</v>
      </c>
      <c r="H357" s="7">
        <v>19</v>
      </c>
      <c r="I357" s="8">
        <v>15</v>
      </c>
      <c r="J357" s="7">
        <v>15</v>
      </c>
      <c r="K357" s="7" t="s">
        <v>430</v>
      </c>
      <c r="L357" s="7">
        <v>410</v>
      </c>
      <c r="M357" s="7">
        <v>13</v>
      </c>
      <c r="N357" s="9">
        <v>1178</v>
      </c>
      <c r="O357" s="7" t="s">
        <v>430</v>
      </c>
      <c r="P357" s="7">
        <v>11051</v>
      </c>
      <c r="Q357" s="8">
        <v>257</v>
      </c>
      <c r="R357" s="12">
        <v>3.6999999999999998E-2</v>
      </c>
      <c r="S357" s="12">
        <v>9.4E-2</v>
      </c>
      <c r="T357" s="10">
        <f t="shared" si="17"/>
        <v>648.76490657799991</v>
      </c>
    </row>
    <row r="358" spans="1:20" x14ac:dyDescent="0.25">
      <c r="A358" s="11" t="s">
        <v>344</v>
      </c>
      <c r="B358" s="7">
        <v>1348</v>
      </c>
      <c r="C358" s="7" t="s">
        <v>430</v>
      </c>
      <c r="D358" s="7">
        <v>1581</v>
      </c>
      <c r="E358" s="7">
        <v>1623</v>
      </c>
      <c r="F358" s="9">
        <v>55</v>
      </c>
      <c r="G358" s="7" t="s">
        <v>430</v>
      </c>
      <c r="H358" s="7">
        <v>19</v>
      </c>
      <c r="I358" s="8">
        <v>21</v>
      </c>
      <c r="J358" s="7">
        <v>15</v>
      </c>
      <c r="K358" s="7" t="s">
        <v>430</v>
      </c>
      <c r="L358" s="7">
        <v>360</v>
      </c>
      <c r="M358" s="7">
        <v>14</v>
      </c>
      <c r="N358" s="9">
        <v>1045</v>
      </c>
      <c r="O358" s="7" t="s">
        <v>430</v>
      </c>
      <c r="P358" s="7">
        <v>9877</v>
      </c>
      <c r="Q358" s="8">
        <v>387</v>
      </c>
      <c r="R358" s="12">
        <v>4.2000000000000003E-2</v>
      </c>
      <c r="S358" s="12">
        <v>9.1999999999999998E-2</v>
      </c>
      <c r="T358" s="10">
        <f t="shared" si="17"/>
        <v>652.47155456799999</v>
      </c>
    </row>
    <row r="359" spans="1:20" x14ac:dyDescent="0.25">
      <c r="A359" s="11" t="s">
        <v>343</v>
      </c>
      <c r="B359" s="7">
        <v>1353</v>
      </c>
      <c r="C359" s="7" t="s">
        <v>430</v>
      </c>
      <c r="D359" s="7">
        <v>1581</v>
      </c>
      <c r="E359" s="7">
        <v>1622</v>
      </c>
      <c r="F359" s="9">
        <v>50</v>
      </c>
      <c r="G359" s="7" t="s">
        <v>430</v>
      </c>
      <c r="H359" s="7">
        <v>19</v>
      </c>
      <c r="I359" s="8">
        <v>19</v>
      </c>
      <c r="J359" s="7">
        <v>29</v>
      </c>
      <c r="K359" s="7" t="s">
        <v>430</v>
      </c>
      <c r="L359" s="7">
        <v>800</v>
      </c>
      <c r="M359" s="7">
        <v>40</v>
      </c>
      <c r="N359" s="9">
        <v>1836</v>
      </c>
      <c r="O359" s="7" t="s">
        <v>430</v>
      </c>
      <c r="P359" s="7">
        <v>21563</v>
      </c>
      <c r="Q359" s="8">
        <v>1001</v>
      </c>
      <c r="R359" s="12">
        <v>3.5999999999999997E-2</v>
      </c>
      <c r="S359" s="12">
        <v>7.4999999999999997E-2</v>
      </c>
      <c r="T359" s="10">
        <f t="shared" si="17"/>
        <v>668.72289315199998</v>
      </c>
    </row>
    <row r="360" spans="1:20" x14ac:dyDescent="0.25">
      <c r="A360" s="11" t="s">
        <v>353</v>
      </c>
      <c r="B360" s="7">
        <v>1350</v>
      </c>
      <c r="C360" s="7" t="s">
        <v>430</v>
      </c>
      <c r="D360" s="7">
        <v>1581.5</v>
      </c>
      <c r="E360" s="7">
        <v>1621</v>
      </c>
      <c r="F360" s="9">
        <v>55</v>
      </c>
      <c r="G360" s="7" t="s">
        <v>430</v>
      </c>
      <c r="H360" s="7">
        <v>16</v>
      </c>
      <c r="I360" s="8">
        <v>12</v>
      </c>
      <c r="J360" s="7">
        <v>11</v>
      </c>
      <c r="K360" s="7" t="s">
        <v>430</v>
      </c>
      <c r="L360" s="7">
        <v>430</v>
      </c>
      <c r="M360" s="7">
        <v>10</v>
      </c>
      <c r="N360" s="9">
        <v>797</v>
      </c>
      <c r="O360" s="7" t="s">
        <v>430</v>
      </c>
      <c r="P360" s="7">
        <v>10109</v>
      </c>
      <c r="Q360" s="8">
        <v>158</v>
      </c>
      <c r="R360" s="12">
        <v>2.5999999999999999E-2</v>
      </c>
      <c r="S360" s="12">
        <v>7.1999999999999995E-2</v>
      </c>
      <c r="T360" s="10">
        <f t="shared" si="17"/>
        <v>668.76488871200002</v>
      </c>
    </row>
    <row r="361" spans="1:20" x14ac:dyDescent="0.25">
      <c r="A361" s="11" t="s">
        <v>348</v>
      </c>
      <c r="B361" s="7">
        <v>1345</v>
      </c>
      <c r="C361" s="7" t="s">
        <v>430</v>
      </c>
      <c r="D361" s="7">
        <v>1581</v>
      </c>
      <c r="E361" s="7">
        <v>1618</v>
      </c>
      <c r="F361" s="9">
        <v>55</v>
      </c>
      <c r="G361" s="7" t="s">
        <v>430</v>
      </c>
      <c r="H361" s="7">
        <v>18</v>
      </c>
      <c r="I361" s="8">
        <v>15</v>
      </c>
      <c r="J361" s="7">
        <v>13</v>
      </c>
      <c r="K361" s="7" t="s">
        <v>430</v>
      </c>
      <c r="L361" s="7">
        <v>470</v>
      </c>
      <c r="M361" s="7">
        <v>18</v>
      </c>
      <c r="N361" s="9">
        <v>905</v>
      </c>
      <c r="O361" s="7" t="s">
        <v>430</v>
      </c>
      <c r="P361" s="7">
        <v>11572</v>
      </c>
      <c r="Q361" s="8">
        <v>356</v>
      </c>
      <c r="R361" s="12">
        <v>2.8000000000000001E-2</v>
      </c>
      <c r="S361" s="12">
        <v>7.0999999999999994E-2</v>
      </c>
      <c r="T361" s="10">
        <f t="shared" si="17"/>
        <v>670.46497980799995</v>
      </c>
    </row>
    <row r="362" spans="1:20" x14ac:dyDescent="0.25">
      <c r="A362" s="11" t="s">
        <v>352</v>
      </c>
      <c r="B362" s="7">
        <v>1355</v>
      </c>
      <c r="C362" s="7" t="s">
        <v>430</v>
      </c>
      <c r="D362" s="7">
        <v>1581.5</v>
      </c>
      <c r="E362" s="7" t="s">
        <v>430</v>
      </c>
      <c r="F362" s="9">
        <v>50</v>
      </c>
      <c r="G362" s="7" t="s">
        <v>430</v>
      </c>
      <c r="H362" s="7">
        <v>16</v>
      </c>
      <c r="I362" s="8" t="s">
        <v>430</v>
      </c>
      <c r="J362" s="7">
        <v>6</v>
      </c>
      <c r="K362" s="7" t="s">
        <v>430</v>
      </c>
      <c r="L362" s="7">
        <v>240</v>
      </c>
      <c r="M362" s="7" t="s">
        <v>430</v>
      </c>
      <c r="N362" s="9">
        <v>395</v>
      </c>
      <c r="O362" s="7" t="s">
        <v>430</v>
      </c>
      <c r="P362" s="7">
        <v>5642</v>
      </c>
      <c r="Q362" s="8" t="s">
        <v>430</v>
      </c>
      <c r="R362" s="12">
        <v>2.5000000000000001E-2</v>
      </c>
      <c r="S362" s="12">
        <v>6.5000000000000002E-2</v>
      </c>
      <c r="T362" s="10">
        <f t="shared" si="17"/>
        <v>675.91710124999997</v>
      </c>
    </row>
    <row r="363" spans="1:20" x14ac:dyDescent="0.25">
      <c r="A363" s="11" t="s">
        <v>346</v>
      </c>
      <c r="B363" s="7">
        <v>1340</v>
      </c>
      <c r="C363" s="7" t="s">
        <v>430</v>
      </c>
      <c r="D363" s="7">
        <v>1583</v>
      </c>
      <c r="E363" s="7" t="s">
        <v>430</v>
      </c>
      <c r="F363" s="9">
        <v>50</v>
      </c>
      <c r="G363" s="7" t="s">
        <v>430</v>
      </c>
      <c r="H363" s="7">
        <v>17</v>
      </c>
      <c r="I363" s="8" t="s">
        <v>430</v>
      </c>
      <c r="J363" s="7">
        <v>23</v>
      </c>
      <c r="K363" s="7" t="s">
        <v>430</v>
      </c>
      <c r="L363" s="7">
        <v>980</v>
      </c>
      <c r="M363" s="7" t="s">
        <v>430</v>
      </c>
      <c r="N363" s="9">
        <v>1456</v>
      </c>
      <c r="O363" s="7" t="s">
        <v>430</v>
      </c>
      <c r="P363" s="7">
        <v>24056</v>
      </c>
      <c r="Q363" s="8" t="s">
        <v>430</v>
      </c>
      <c r="R363" s="12">
        <v>2.3E-2</v>
      </c>
      <c r="S363" s="12">
        <v>5.7000000000000002E-2</v>
      </c>
      <c r="T363" s="10">
        <f t="shared" si="17"/>
        <v>683.81904249800004</v>
      </c>
    </row>
    <row r="364" spans="1:20" x14ac:dyDescent="0.25">
      <c r="A364" s="11" t="s">
        <v>347</v>
      </c>
      <c r="B364" s="7">
        <v>1355</v>
      </c>
      <c r="C364" s="7" t="s">
        <v>430</v>
      </c>
      <c r="D364" s="7">
        <v>1580.5</v>
      </c>
      <c r="E364" s="7" t="s">
        <v>430</v>
      </c>
      <c r="F364" s="9">
        <v>45</v>
      </c>
      <c r="G364" s="7" t="s">
        <v>430</v>
      </c>
      <c r="H364" s="7">
        <v>17</v>
      </c>
      <c r="I364" s="8" t="s">
        <v>430</v>
      </c>
      <c r="J364" s="7">
        <v>24</v>
      </c>
      <c r="K364" s="7" t="s">
        <v>430</v>
      </c>
      <c r="L364" s="7">
        <v>1090</v>
      </c>
      <c r="M364" s="7" t="s">
        <v>430</v>
      </c>
      <c r="N364" s="9">
        <v>1368</v>
      </c>
      <c r="O364" s="7" t="s">
        <v>430</v>
      </c>
      <c r="P364" s="7">
        <v>25347</v>
      </c>
      <c r="Q364" s="8" t="s">
        <v>430</v>
      </c>
      <c r="R364" s="12">
        <v>2.1999999999999999E-2</v>
      </c>
      <c r="S364" s="12">
        <v>5.0999999999999997E-2</v>
      </c>
      <c r="T364" s="10">
        <f t="shared" si="17"/>
        <v>689.90377120799997</v>
      </c>
    </row>
    <row r="365" spans="1:20" x14ac:dyDescent="0.25">
      <c r="A365" s="11" t="s">
        <v>349</v>
      </c>
      <c r="B365" s="7">
        <v>1349</v>
      </c>
      <c r="C365" s="7" t="s">
        <v>430</v>
      </c>
      <c r="D365" s="7">
        <v>1581.5</v>
      </c>
      <c r="E365" s="7" t="s">
        <v>430</v>
      </c>
      <c r="F365" s="9">
        <v>55</v>
      </c>
      <c r="G365" s="7" t="s">
        <v>430</v>
      </c>
      <c r="H365" s="7">
        <v>18</v>
      </c>
      <c r="I365" s="8" t="s">
        <v>430</v>
      </c>
      <c r="J365" s="7">
        <v>11</v>
      </c>
      <c r="K365" s="7" t="s">
        <v>430</v>
      </c>
      <c r="L365" s="7">
        <v>750</v>
      </c>
      <c r="M365" s="7" t="s">
        <v>430</v>
      </c>
      <c r="N365" s="9">
        <v>766</v>
      </c>
      <c r="O365" s="7" t="s">
        <v>430</v>
      </c>
      <c r="P365" s="7">
        <v>19836</v>
      </c>
      <c r="Q365" s="8" t="s">
        <v>430</v>
      </c>
      <c r="R365" s="12">
        <v>1.4999999999999999E-2</v>
      </c>
      <c r="S365" s="12">
        <v>3.6999999999999998E-2</v>
      </c>
      <c r="T365" s="10">
        <f t="shared" si="17"/>
        <v>702.6163564499999</v>
      </c>
    </row>
    <row r="366" spans="1:20" x14ac:dyDescent="0.25">
      <c r="A366" s="14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31" t="s">
        <v>6</v>
      </c>
      <c r="R366" s="32">
        <f>AVERAGE(R355:R365)</f>
        <v>3.327272727272728E-2</v>
      </c>
      <c r="S366" s="25">
        <f>AVERAGE(S355:S365)</f>
        <v>7.7181818181818185E-2</v>
      </c>
      <c r="T366" s="26">
        <f>AVERAGE(T355:T365)</f>
        <v>665.52069365127272</v>
      </c>
    </row>
    <row r="367" spans="1:20" x14ac:dyDescent="0.25">
      <c r="A367" s="14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31" t="s">
        <v>9</v>
      </c>
      <c r="R367" s="32">
        <f>_xlfn.STDEV.P(R355:R365)</f>
        <v>1.3294502685429492E-2</v>
      </c>
      <c r="S367" s="25">
        <f>_xlfn.STDEV.P(S355:S365)</f>
        <v>2.4847967474288593E-2</v>
      </c>
      <c r="T367" s="26">
        <f>_xlfn.STDEV.P(T355:T365)</f>
        <v>22.466591746983351</v>
      </c>
    </row>
    <row r="368" spans="1:20" x14ac:dyDescent="0.25">
      <c r="A368" s="14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31" t="s">
        <v>7</v>
      </c>
      <c r="R368" s="32">
        <f>R367/(SQRT(T370))</f>
        <v>4.0084433801765356E-3</v>
      </c>
      <c r="S368" s="25">
        <f>S367/(SQRT(T370))</f>
        <v>7.4919440831972906E-3</v>
      </c>
      <c r="T368" s="26">
        <f>T367/(SQRT(T370))</f>
        <v>6.7739322857126378</v>
      </c>
    </row>
    <row r="369" spans="1:20" x14ac:dyDescent="0.25">
      <c r="A369" s="14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30"/>
      <c r="R369" s="28"/>
      <c r="S369" s="29" t="s">
        <v>8</v>
      </c>
      <c r="T369" s="26">
        <f>2*(SQRT(T367^2+50^2))/SQRT(T370)</f>
        <v>33.055038096129756</v>
      </c>
    </row>
    <row r="370" spans="1:20" x14ac:dyDescent="0.25">
      <c r="A370" s="14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30"/>
      <c r="R370" s="28"/>
      <c r="S370" s="29" t="s">
        <v>10</v>
      </c>
      <c r="T370" s="26">
        <v>11</v>
      </c>
    </row>
    <row r="371" spans="1:20" x14ac:dyDescent="0.25">
      <c r="A371"/>
      <c r="E371" s="1"/>
      <c r="I371" s="1"/>
      <c r="M371" s="1"/>
      <c r="Q371" s="1"/>
      <c r="S371" s="4"/>
      <c r="T371" s="1"/>
    </row>
    <row r="372" spans="1:20" x14ac:dyDescent="0.25">
      <c r="A372" s="11" t="s">
        <v>355</v>
      </c>
      <c r="B372" s="7">
        <v>1348</v>
      </c>
      <c r="C372" s="7" t="s">
        <v>430</v>
      </c>
      <c r="D372" s="7">
        <v>1580.5</v>
      </c>
      <c r="E372" s="7">
        <v>1621</v>
      </c>
      <c r="F372" s="9">
        <v>45</v>
      </c>
      <c r="G372" s="7" t="s">
        <v>430</v>
      </c>
      <c r="H372" s="7">
        <v>19</v>
      </c>
      <c r="I372" s="8">
        <v>14</v>
      </c>
      <c r="J372" s="7">
        <v>63</v>
      </c>
      <c r="K372" s="7" t="s">
        <v>430</v>
      </c>
      <c r="L372" s="7">
        <v>600</v>
      </c>
      <c r="M372" s="7">
        <v>13</v>
      </c>
      <c r="N372" s="9">
        <v>3734</v>
      </c>
      <c r="O372" s="7" t="s">
        <v>430</v>
      </c>
      <c r="P372" s="7">
        <v>17329</v>
      </c>
      <c r="Q372" s="8">
        <v>240</v>
      </c>
      <c r="R372" s="12">
        <v>0.105</v>
      </c>
      <c r="S372" s="12">
        <v>0.17499999999999999</v>
      </c>
      <c r="T372" s="10">
        <f t="shared" ref="T372:T384" si="18">737.3+320.9*(R372)-1067*(S372)-80.638*(R372^2)</f>
        <v>583.38046604999988</v>
      </c>
    </row>
    <row r="373" spans="1:20" x14ac:dyDescent="0.25">
      <c r="A373" s="11" t="s">
        <v>363</v>
      </c>
      <c r="B373" s="7">
        <v>1352</v>
      </c>
      <c r="C373" s="7" t="s">
        <v>430</v>
      </c>
      <c r="D373" s="7">
        <v>1580</v>
      </c>
      <c r="E373" s="7">
        <v>1623</v>
      </c>
      <c r="F373" s="9">
        <v>38</v>
      </c>
      <c r="G373" s="7" t="s">
        <v>430</v>
      </c>
      <c r="H373" s="7">
        <v>18</v>
      </c>
      <c r="I373" s="8">
        <v>11</v>
      </c>
      <c r="J373" s="7">
        <v>85</v>
      </c>
      <c r="K373" s="7" t="s">
        <v>430</v>
      </c>
      <c r="L373" s="7">
        <v>1000</v>
      </c>
      <c r="M373" s="7">
        <v>15</v>
      </c>
      <c r="N373" s="9">
        <v>4090</v>
      </c>
      <c r="O373" s="7" t="s">
        <v>430</v>
      </c>
      <c r="P373" s="7">
        <v>26448</v>
      </c>
      <c r="Q373" s="8">
        <v>217</v>
      </c>
      <c r="R373" s="12">
        <v>8.5000000000000006E-2</v>
      </c>
      <c r="S373" s="12">
        <v>0.13300000000000001</v>
      </c>
      <c r="T373" s="10">
        <f t="shared" si="18"/>
        <v>622.08289044999981</v>
      </c>
    </row>
    <row r="374" spans="1:20" x14ac:dyDescent="0.25">
      <c r="A374" s="11" t="s">
        <v>366</v>
      </c>
      <c r="B374" s="7">
        <v>1356</v>
      </c>
      <c r="C374" s="7" t="s">
        <v>430</v>
      </c>
      <c r="D374" s="7">
        <v>1580</v>
      </c>
      <c r="E374" s="7">
        <v>1620</v>
      </c>
      <c r="F374" s="9">
        <v>39</v>
      </c>
      <c r="G374" s="7" t="s">
        <v>430</v>
      </c>
      <c r="H374" s="7">
        <v>19</v>
      </c>
      <c r="I374" s="8">
        <v>10</v>
      </c>
      <c r="J374" s="7">
        <v>46</v>
      </c>
      <c r="K374" s="7" t="s">
        <v>430</v>
      </c>
      <c r="L374" s="7">
        <v>890</v>
      </c>
      <c r="M374" s="7">
        <v>10</v>
      </c>
      <c r="N374" s="9">
        <v>2272</v>
      </c>
      <c r="O374" s="7" t="s">
        <v>430</v>
      </c>
      <c r="P374" s="7">
        <v>23989</v>
      </c>
      <c r="Q374" s="8">
        <v>132</v>
      </c>
      <c r="R374" s="12">
        <v>5.1999999999999998E-2</v>
      </c>
      <c r="S374" s="12">
        <v>8.5999999999999993E-2</v>
      </c>
      <c r="T374" s="10">
        <f t="shared" si="18"/>
        <v>662.00675484800001</v>
      </c>
    </row>
    <row r="375" spans="1:20" x14ac:dyDescent="0.25">
      <c r="A375" s="11" t="s">
        <v>361</v>
      </c>
      <c r="B375" s="7">
        <v>1356</v>
      </c>
      <c r="C375" s="7" t="s">
        <v>430</v>
      </c>
      <c r="D375" s="7">
        <v>1581.5</v>
      </c>
      <c r="E375" s="7">
        <v>1620</v>
      </c>
      <c r="F375" s="9">
        <v>46</v>
      </c>
      <c r="G375" s="7" t="s">
        <v>430</v>
      </c>
      <c r="H375" s="7">
        <v>18</v>
      </c>
      <c r="I375" s="8">
        <v>13</v>
      </c>
      <c r="J375" s="7">
        <v>29</v>
      </c>
      <c r="K375" s="7" t="s">
        <v>430</v>
      </c>
      <c r="L375" s="7">
        <v>710</v>
      </c>
      <c r="M375" s="7">
        <v>35</v>
      </c>
      <c r="N375" s="9">
        <v>1689</v>
      </c>
      <c r="O375" s="7" t="s">
        <v>430</v>
      </c>
      <c r="P375" s="7">
        <v>18778</v>
      </c>
      <c r="Q375" s="8">
        <v>599</v>
      </c>
      <c r="R375" s="12">
        <v>4.1000000000000002E-2</v>
      </c>
      <c r="S375" s="12">
        <v>0.08</v>
      </c>
      <c r="T375" s="10">
        <f t="shared" si="18"/>
        <v>664.96134752199987</v>
      </c>
    </row>
    <row r="376" spans="1:20" x14ac:dyDescent="0.25">
      <c r="A376" s="11" t="s">
        <v>364</v>
      </c>
      <c r="B376" s="7">
        <v>1356</v>
      </c>
      <c r="C376" s="7" t="s">
        <v>430</v>
      </c>
      <c r="D376" s="7">
        <v>1581</v>
      </c>
      <c r="E376" s="7">
        <v>1622</v>
      </c>
      <c r="F376" s="9">
        <v>38</v>
      </c>
      <c r="G376" s="7" t="s">
        <v>430</v>
      </c>
      <c r="H376" s="7">
        <v>18</v>
      </c>
      <c r="I376" s="8">
        <v>10</v>
      </c>
      <c r="J376" s="7">
        <v>35</v>
      </c>
      <c r="K376" s="7" t="s">
        <v>430</v>
      </c>
      <c r="L376" s="7">
        <v>750</v>
      </c>
      <c r="M376" s="7">
        <v>27</v>
      </c>
      <c r="N376" s="9">
        <v>1684</v>
      </c>
      <c r="O376" s="7" t="s">
        <v>430</v>
      </c>
      <c r="P376" s="7">
        <v>19836</v>
      </c>
      <c r="Q376" s="8">
        <v>356</v>
      </c>
      <c r="R376" s="12">
        <v>4.7E-2</v>
      </c>
      <c r="S376" s="12">
        <v>7.6999999999999999E-2</v>
      </c>
      <c r="T376" s="10">
        <f t="shared" si="18"/>
        <v>670.04517065799996</v>
      </c>
    </row>
    <row r="377" spans="1:20" x14ac:dyDescent="0.25">
      <c r="A377" s="11" t="s">
        <v>362</v>
      </c>
      <c r="B377" s="7">
        <v>1352</v>
      </c>
      <c r="C377" s="7" t="s">
        <v>430</v>
      </c>
      <c r="D377" s="7">
        <v>1580</v>
      </c>
      <c r="E377" s="7" t="s">
        <v>430</v>
      </c>
      <c r="F377" s="9">
        <v>46</v>
      </c>
      <c r="G377" s="7" t="s">
        <v>430</v>
      </c>
      <c r="H377" s="7">
        <v>18</v>
      </c>
      <c r="I377" s="8" t="s">
        <v>430</v>
      </c>
      <c r="J377" s="7">
        <v>31</v>
      </c>
      <c r="K377" s="7" t="s">
        <v>430</v>
      </c>
      <c r="L377" s="7">
        <v>950</v>
      </c>
      <c r="M377" s="7" t="s">
        <v>430</v>
      </c>
      <c r="N377" s="9">
        <v>1806</v>
      </c>
      <c r="O377" s="7" t="s">
        <v>430</v>
      </c>
      <c r="P377" s="7">
        <v>25126</v>
      </c>
      <c r="Q377" s="8" t="s">
        <v>430</v>
      </c>
      <c r="R377" s="12">
        <v>3.3000000000000002E-2</v>
      </c>
      <c r="S377" s="12">
        <v>6.7000000000000004E-2</v>
      </c>
      <c r="T377" s="10">
        <f t="shared" si="18"/>
        <v>676.31288521799991</v>
      </c>
    </row>
    <row r="378" spans="1:20" x14ac:dyDescent="0.25">
      <c r="A378" s="11" t="s">
        <v>357</v>
      </c>
      <c r="B378" s="7">
        <v>1358</v>
      </c>
      <c r="C378" s="7" t="s">
        <v>430</v>
      </c>
      <c r="D378" s="7">
        <v>1581</v>
      </c>
      <c r="E378" s="7">
        <v>1624</v>
      </c>
      <c r="F378" s="9">
        <v>38</v>
      </c>
      <c r="G378" s="7" t="s">
        <v>430</v>
      </c>
      <c r="H378" s="7">
        <v>17</v>
      </c>
      <c r="I378" s="8">
        <v>13</v>
      </c>
      <c r="J378" s="7">
        <v>24</v>
      </c>
      <c r="K378" s="7" t="s">
        <v>430</v>
      </c>
      <c r="L378" s="7">
        <v>730</v>
      </c>
      <c r="M378" s="7">
        <v>10</v>
      </c>
      <c r="N378" s="9">
        <v>1155</v>
      </c>
      <c r="O378" s="7" t="s">
        <v>430</v>
      </c>
      <c r="P378" s="7">
        <v>18234</v>
      </c>
      <c r="Q378" s="8">
        <v>171</v>
      </c>
      <c r="R378" s="12">
        <v>3.3000000000000002E-2</v>
      </c>
      <c r="S378" s="12">
        <v>5.8999999999999997E-2</v>
      </c>
      <c r="T378" s="10">
        <f t="shared" si="18"/>
        <v>684.84888521799996</v>
      </c>
    </row>
    <row r="379" spans="1:20" x14ac:dyDescent="0.25">
      <c r="A379" s="11" t="s">
        <v>359</v>
      </c>
      <c r="B379" s="7">
        <v>1353</v>
      </c>
      <c r="C379" s="7" t="s">
        <v>430</v>
      </c>
      <c r="D379" s="7">
        <v>1580</v>
      </c>
      <c r="E379" s="7">
        <v>1624</v>
      </c>
      <c r="F379" s="9">
        <v>39</v>
      </c>
      <c r="G379" s="7" t="s">
        <v>430</v>
      </c>
      <c r="H379" s="7">
        <v>18</v>
      </c>
      <c r="I379" s="8">
        <v>13</v>
      </c>
      <c r="J379" s="7">
        <v>30</v>
      </c>
      <c r="K379" s="7" t="s">
        <v>430</v>
      </c>
      <c r="L379" s="7">
        <v>890</v>
      </c>
      <c r="M379" s="7">
        <v>21</v>
      </c>
      <c r="N379" s="9">
        <v>1482</v>
      </c>
      <c r="O379" s="7" t="s">
        <v>430</v>
      </c>
      <c r="P379" s="7">
        <v>23539</v>
      </c>
      <c r="Q379" s="8">
        <v>360</v>
      </c>
      <c r="R379" s="12">
        <v>3.4000000000000002E-2</v>
      </c>
      <c r="S379" s="12">
        <v>5.8000000000000003E-2</v>
      </c>
      <c r="T379" s="10">
        <f t="shared" si="18"/>
        <v>686.23138247200006</v>
      </c>
    </row>
    <row r="380" spans="1:20" x14ac:dyDescent="0.25">
      <c r="A380" s="11" t="s">
        <v>356</v>
      </c>
      <c r="B380" s="7">
        <v>1358</v>
      </c>
      <c r="C380" s="7" t="s">
        <v>430</v>
      </c>
      <c r="D380" s="7">
        <v>1580.5</v>
      </c>
      <c r="E380" s="7">
        <v>1623</v>
      </c>
      <c r="F380" s="9">
        <v>30</v>
      </c>
      <c r="G380" s="7" t="s">
        <v>430</v>
      </c>
      <c r="H380" s="7">
        <v>17</v>
      </c>
      <c r="I380" s="8">
        <v>12</v>
      </c>
      <c r="J380" s="7">
        <v>38</v>
      </c>
      <c r="K380" s="7" t="s">
        <v>430</v>
      </c>
      <c r="L380" s="7">
        <v>870</v>
      </c>
      <c r="M380" s="7">
        <v>21</v>
      </c>
      <c r="N380" s="9">
        <v>1444</v>
      </c>
      <c r="O380" s="7" t="s">
        <v>430</v>
      </c>
      <c r="P380" s="7">
        <v>22482</v>
      </c>
      <c r="Q380" s="8">
        <v>332</v>
      </c>
      <c r="R380" s="12">
        <v>4.3999999999999997E-2</v>
      </c>
      <c r="S380" s="12">
        <v>0.06</v>
      </c>
      <c r="T380" s="10">
        <f t="shared" si="18"/>
        <v>687.24348483199992</v>
      </c>
    </row>
    <row r="381" spans="1:20" x14ac:dyDescent="0.25">
      <c r="A381" s="11" t="s">
        <v>358</v>
      </c>
      <c r="B381" s="7">
        <v>1360</v>
      </c>
      <c r="C381" s="7" t="s">
        <v>430</v>
      </c>
      <c r="D381" s="7">
        <v>1580</v>
      </c>
      <c r="E381" s="7">
        <v>1621</v>
      </c>
      <c r="F381" s="9">
        <v>35</v>
      </c>
      <c r="G381" s="7" t="s">
        <v>430</v>
      </c>
      <c r="H381" s="7">
        <v>17</v>
      </c>
      <c r="I381" s="8">
        <v>13</v>
      </c>
      <c r="J381" s="7">
        <v>25</v>
      </c>
      <c r="K381" s="7" t="s">
        <v>430</v>
      </c>
      <c r="L381" s="7">
        <v>810</v>
      </c>
      <c r="M381" s="7">
        <v>13</v>
      </c>
      <c r="N381" s="9">
        <v>1108</v>
      </c>
      <c r="O381" s="7" t="s">
        <v>430</v>
      </c>
      <c r="P381" s="7">
        <v>20233</v>
      </c>
      <c r="Q381" s="8">
        <v>223</v>
      </c>
      <c r="R381" s="12">
        <v>3.1E-2</v>
      </c>
      <c r="S381" s="12">
        <v>5.0999999999999997E-2</v>
      </c>
      <c r="T381" s="10">
        <f t="shared" si="18"/>
        <v>692.75340688199992</v>
      </c>
    </row>
    <row r="382" spans="1:20" x14ac:dyDescent="0.25">
      <c r="A382" s="11" t="s">
        <v>354</v>
      </c>
      <c r="B382" s="7">
        <v>1350</v>
      </c>
      <c r="C382" s="7" t="s">
        <v>430</v>
      </c>
      <c r="D382" s="7">
        <v>1580.5</v>
      </c>
      <c r="E382" s="7">
        <v>1621</v>
      </c>
      <c r="F382" s="9">
        <v>58</v>
      </c>
      <c r="G382" s="7" t="s">
        <v>430</v>
      </c>
      <c r="H382" s="7">
        <v>17</v>
      </c>
      <c r="I382" s="8">
        <v>16</v>
      </c>
      <c r="J382" s="7">
        <v>12</v>
      </c>
      <c r="K382" s="7" t="s">
        <v>430</v>
      </c>
      <c r="L382" s="7">
        <v>770</v>
      </c>
      <c r="M382" s="7">
        <v>21</v>
      </c>
      <c r="N382" s="9">
        <v>917</v>
      </c>
      <c r="O382" s="7" t="s">
        <v>430</v>
      </c>
      <c r="P382" s="7">
        <v>19234</v>
      </c>
      <c r="Q382" s="8">
        <v>443</v>
      </c>
      <c r="R382" s="12">
        <v>1.6E-2</v>
      </c>
      <c r="S382" s="12">
        <v>4.4999999999999998E-2</v>
      </c>
      <c r="T382" s="10">
        <f t="shared" si="18"/>
        <v>694.39875667199999</v>
      </c>
    </row>
    <row r="383" spans="1:20" x14ac:dyDescent="0.25">
      <c r="A383" s="11" t="s">
        <v>365</v>
      </c>
      <c r="B383" s="7">
        <v>1356</v>
      </c>
      <c r="C383" s="7" t="s">
        <v>430</v>
      </c>
      <c r="D383" s="7">
        <v>1580</v>
      </c>
      <c r="E383" s="7">
        <v>1620</v>
      </c>
      <c r="F383" s="9">
        <v>41</v>
      </c>
      <c r="G383" s="7" t="s">
        <v>430</v>
      </c>
      <c r="H383" s="7">
        <v>17</v>
      </c>
      <c r="I383" s="8">
        <v>12</v>
      </c>
      <c r="J383" s="7">
        <v>17</v>
      </c>
      <c r="K383" s="7" t="s">
        <v>430</v>
      </c>
      <c r="L383" s="7">
        <v>810</v>
      </c>
      <c r="M383" s="7">
        <v>27</v>
      </c>
      <c r="N383" s="9">
        <v>883</v>
      </c>
      <c r="O383" s="7" t="s">
        <v>430</v>
      </c>
      <c r="P383" s="7">
        <v>19534</v>
      </c>
      <c r="Q383" s="8">
        <v>427</v>
      </c>
      <c r="R383" s="12">
        <v>2.1000000000000001E-2</v>
      </c>
      <c r="S383" s="12">
        <v>4.2000000000000003E-2</v>
      </c>
      <c r="T383" s="10">
        <f t="shared" si="18"/>
        <v>699.18933864199994</v>
      </c>
    </row>
    <row r="384" spans="1:20" x14ac:dyDescent="0.25">
      <c r="A384" s="11" t="s">
        <v>360</v>
      </c>
      <c r="B384" s="7">
        <v>1356</v>
      </c>
      <c r="C384" s="7" t="s">
        <v>430</v>
      </c>
      <c r="D384" s="7">
        <v>1579</v>
      </c>
      <c r="E384" s="7" t="s">
        <v>430</v>
      </c>
      <c r="F384" s="9">
        <v>39</v>
      </c>
      <c r="G384" s="7" t="s">
        <v>430</v>
      </c>
      <c r="H384" s="7">
        <v>18</v>
      </c>
      <c r="I384" s="8" t="s">
        <v>430</v>
      </c>
      <c r="J384" s="7">
        <v>19</v>
      </c>
      <c r="K384" s="7" t="s">
        <v>430</v>
      </c>
      <c r="L384" s="7">
        <v>870</v>
      </c>
      <c r="M384" s="7" t="s">
        <v>430</v>
      </c>
      <c r="N384" s="9">
        <v>938</v>
      </c>
      <c r="O384" s="7" t="s">
        <v>430</v>
      </c>
      <c r="P384" s="7">
        <v>23010</v>
      </c>
      <c r="Q384" s="8" t="s">
        <v>430</v>
      </c>
      <c r="R384" s="12">
        <v>2.1999999999999999E-2</v>
      </c>
      <c r="S384" s="12">
        <v>3.9E-2</v>
      </c>
      <c r="T384" s="10">
        <f t="shared" si="18"/>
        <v>702.70777120799994</v>
      </c>
    </row>
    <row r="385" spans="1:20" x14ac:dyDescent="0.25">
      <c r="A385" s="14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31" t="s">
        <v>6</v>
      </c>
      <c r="R385" s="32">
        <f>AVERAGE(R372:R384)</f>
        <v>4.338461538461539E-2</v>
      </c>
      <c r="S385" s="25">
        <f>AVERAGE(S372:S384)</f>
        <v>7.4769230769230796E-2</v>
      </c>
      <c r="T385" s="26">
        <f>AVERAGE(T372:T384)</f>
        <v>671.24327235938449</v>
      </c>
    </row>
    <row r="386" spans="1:20" x14ac:dyDescent="0.25">
      <c r="A386" s="14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31" t="s">
        <v>9</v>
      </c>
      <c r="R386" s="32">
        <f>_xlfn.STDEV.P(R372:R384)</f>
        <v>2.4474597385039105E-2</v>
      </c>
      <c r="S386" s="25">
        <f>_xlfn.STDEV.P(S372:S384)</f>
        <v>3.742511260176027E-2</v>
      </c>
      <c r="T386" s="26">
        <f>_xlfn.STDEV.P(T372:T384)</f>
        <v>32.491597415847565</v>
      </c>
    </row>
    <row r="387" spans="1:20" x14ac:dyDescent="0.25">
      <c r="A387" s="14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31" t="s">
        <v>7</v>
      </c>
      <c r="R387" s="32">
        <f>R386/(SQRT(T389))</f>
        <v>6.7880319860073356E-3</v>
      </c>
      <c r="S387" s="25">
        <f>S386/(SQRT(T389))</f>
        <v>1.0379858651973859E-2</v>
      </c>
      <c r="T387" s="26">
        <f>T386/(SQRT(T389))</f>
        <v>9.0115477311208956</v>
      </c>
    </row>
    <row r="388" spans="1:20" x14ac:dyDescent="0.25">
      <c r="A388" s="14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30"/>
      <c r="R388" s="28"/>
      <c r="S388" s="29" t="s">
        <v>8</v>
      </c>
      <c r="T388" s="26">
        <f>2*(SQRT(T386^2+50^2))/SQRT(T389)</f>
        <v>33.076619223733402</v>
      </c>
    </row>
    <row r="389" spans="1:20" x14ac:dyDescent="0.25">
      <c r="A389" s="14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30"/>
      <c r="R389" s="28"/>
      <c r="S389" s="29" t="s">
        <v>10</v>
      </c>
      <c r="T389" s="26">
        <v>13</v>
      </c>
    </row>
    <row r="390" spans="1:20" x14ac:dyDescent="0.25">
      <c r="A390"/>
      <c r="E390" s="1"/>
      <c r="I390" s="1"/>
      <c r="M390" s="1"/>
      <c r="Q390" s="1"/>
      <c r="S390" s="4"/>
      <c r="T390" s="1"/>
    </row>
    <row r="391" spans="1:20" x14ac:dyDescent="0.25">
      <c r="A391" s="37" t="s">
        <v>427</v>
      </c>
      <c r="B391" s="7">
        <v>1353</v>
      </c>
      <c r="C391" s="7" t="s">
        <v>430</v>
      </c>
      <c r="D391" s="7">
        <v>1581</v>
      </c>
      <c r="E391" s="7">
        <v>1621</v>
      </c>
      <c r="F391" s="9">
        <v>44</v>
      </c>
      <c r="G391" s="7" t="s">
        <v>430</v>
      </c>
      <c r="H391" s="7">
        <v>17</v>
      </c>
      <c r="I391" s="8">
        <v>15</v>
      </c>
      <c r="J391" s="7">
        <v>97</v>
      </c>
      <c r="K391" s="7" t="s">
        <v>430</v>
      </c>
      <c r="L391" s="7">
        <v>500</v>
      </c>
      <c r="M391" s="7">
        <v>12</v>
      </c>
      <c r="N391" s="9">
        <v>5405</v>
      </c>
      <c r="O391" s="7" t="s">
        <v>430</v>
      </c>
      <c r="P391" s="7">
        <v>12058</v>
      </c>
      <c r="Q391" s="8">
        <v>191</v>
      </c>
      <c r="R391" s="12">
        <v>0.19400000000000001</v>
      </c>
      <c r="S391" s="12">
        <v>0.30599999999999999</v>
      </c>
      <c r="T391" s="10">
        <f t="shared" ref="T391:T400" si="19">737.3+320.9*(R391)-1067*(S391)-80.638*(R391^2)</f>
        <v>470.0177082319999</v>
      </c>
    </row>
    <row r="392" spans="1:20" x14ac:dyDescent="0.25">
      <c r="A392" s="37" t="s">
        <v>425</v>
      </c>
      <c r="B392" s="7">
        <v>1350</v>
      </c>
      <c r="C392" s="7" t="s">
        <v>430</v>
      </c>
      <c r="D392" s="7">
        <v>1581</v>
      </c>
      <c r="E392" s="7">
        <v>1622</v>
      </c>
      <c r="F392" s="9">
        <v>43</v>
      </c>
      <c r="G392" s="7" t="s">
        <v>430</v>
      </c>
      <c r="H392" s="7">
        <v>21</v>
      </c>
      <c r="I392" s="8">
        <v>10</v>
      </c>
      <c r="J392" s="7">
        <v>68</v>
      </c>
      <c r="K392" s="7" t="s">
        <v>430</v>
      </c>
      <c r="L392" s="7">
        <v>310</v>
      </c>
      <c r="M392" s="7">
        <v>35</v>
      </c>
      <c r="N392" s="9">
        <v>3703</v>
      </c>
      <c r="O392" s="7" t="s">
        <v>430</v>
      </c>
      <c r="P392" s="7">
        <v>9235</v>
      </c>
      <c r="Q392" s="8">
        <v>372</v>
      </c>
      <c r="R392" s="12">
        <v>0.219</v>
      </c>
      <c r="S392" s="12">
        <v>0.27800000000000002</v>
      </c>
      <c r="T392" s="10">
        <f t="shared" si="19"/>
        <v>507.08362088199993</v>
      </c>
    </row>
    <row r="393" spans="1:20" x14ac:dyDescent="0.25">
      <c r="A393" s="37" t="s">
        <v>423</v>
      </c>
      <c r="B393" s="7">
        <v>1356</v>
      </c>
      <c r="C393" s="7" t="s">
        <v>430</v>
      </c>
      <c r="D393" s="7">
        <v>1580.5</v>
      </c>
      <c r="E393" s="7">
        <v>1622</v>
      </c>
      <c r="F393" s="9">
        <v>50</v>
      </c>
      <c r="G393" s="7" t="s">
        <v>430</v>
      </c>
      <c r="H393" s="7">
        <v>21</v>
      </c>
      <c r="I393" s="8">
        <v>21</v>
      </c>
      <c r="J393" s="7">
        <v>23</v>
      </c>
      <c r="K393" s="7" t="s">
        <v>430</v>
      </c>
      <c r="L393" s="7">
        <v>160</v>
      </c>
      <c r="M393" s="7">
        <v>25</v>
      </c>
      <c r="N393" s="9">
        <v>1515</v>
      </c>
      <c r="O393" s="7" t="s">
        <v>430</v>
      </c>
      <c r="P393" s="7">
        <v>4766</v>
      </c>
      <c r="Q393" s="8">
        <v>558</v>
      </c>
      <c r="R393" s="12">
        <v>0.14399999999999999</v>
      </c>
      <c r="S393" s="12">
        <v>0.221</v>
      </c>
      <c r="T393" s="10">
        <f t="shared" si="19"/>
        <v>546.03049043199997</v>
      </c>
    </row>
    <row r="394" spans="1:20" x14ac:dyDescent="0.25">
      <c r="A394" s="37" t="s">
        <v>429</v>
      </c>
      <c r="B394" s="7">
        <v>1355</v>
      </c>
      <c r="C394" s="7" t="s">
        <v>430</v>
      </c>
      <c r="D394" s="7">
        <v>1582</v>
      </c>
      <c r="E394" s="7">
        <v>1625</v>
      </c>
      <c r="F394" s="9">
        <v>43</v>
      </c>
      <c r="G394" s="7" t="s">
        <v>430</v>
      </c>
      <c r="H394" s="7">
        <v>19</v>
      </c>
      <c r="I394" s="8">
        <v>10</v>
      </c>
      <c r="J394" s="7">
        <v>50</v>
      </c>
      <c r="K394" s="7" t="s">
        <v>430</v>
      </c>
      <c r="L394" s="7">
        <v>380</v>
      </c>
      <c r="M394" s="7">
        <v>18</v>
      </c>
      <c r="N394" s="9">
        <v>2941</v>
      </c>
      <c r="O394" s="7" t="s">
        <v>430</v>
      </c>
      <c r="P394" s="7">
        <v>10425</v>
      </c>
      <c r="Q394" s="8">
        <v>191</v>
      </c>
      <c r="R394" s="12">
        <v>0.13200000000000001</v>
      </c>
      <c r="S394" s="12">
        <v>0.217</v>
      </c>
      <c r="T394" s="10">
        <f t="shared" si="19"/>
        <v>546.7147634879999</v>
      </c>
    </row>
    <row r="395" spans="1:20" x14ac:dyDescent="0.25">
      <c r="A395" s="37" t="s">
        <v>420</v>
      </c>
      <c r="B395" s="7">
        <v>1352</v>
      </c>
      <c r="C395" s="7" t="s">
        <v>430</v>
      </c>
      <c r="D395" s="7">
        <v>1580.5</v>
      </c>
      <c r="E395" s="7">
        <v>1622</v>
      </c>
      <c r="F395" s="9">
        <v>50</v>
      </c>
      <c r="G395" s="7" t="s">
        <v>430</v>
      </c>
      <c r="H395" s="7">
        <v>22</v>
      </c>
      <c r="I395" s="8">
        <v>12</v>
      </c>
      <c r="J395" s="7">
        <v>55</v>
      </c>
      <c r="K395" s="7" t="s">
        <v>430</v>
      </c>
      <c r="L395" s="7">
        <v>405</v>
      </c>
      <c r="M395" s="7">
        <v>50</v>
      </c>
      <c r="N395" s="9">
        <v>3343</v>
      </c>
      <c r="O395" s="7" t="s">
        <v>430</v>
      </c>
      <c r="P395" s="7">
        <v>12640</v>
      </c>
      <c r="Q395" s="8">
        <v>638</v>
      </c>
      <c r="R395" s="12">
        <v>0.13600000000000001</v>
      </c>
      <c r="S395" s="12">
        <v>0.20100000000000001</v>
      </c>
      <c r="T395" s="10">
        <f t="shared" si="19"/>
        <v>564.98391955199997</v>
      </c>
    </row>
    <row r="396" spans="1:20" x14ac:dyDescent="0.25">
      <c r="A396" s="37" t="s">
        <v>426</v>
      </c>
      <c r="B396" s="7">
        <v>1357</v>
      </c>
      <c r="C396" s="7" t="s">
        <v>430</v>
      </c>
      <c r="D396" s="7">
        <v>1581</v>
      </c>
      <c r="E396" s="7">
        <v>1625</v>
      </c>
      <c r="F396" s="9">
        <v>41</v>
      </c>
      <c r="G396" s="7" t="s">
        <v>430</v>
      </c>
      <c r="H396" s="7">
        <v>18</v>
      </c>
      <c r="I396" s="8">
        <v>10</v>
      </c>
      <c r="J396" s="7">
        <v>49</v>
      </c>
      <c r="K396" s="7" t="s">
        <v>430</v>
      </c>
      <c r="L396" s="7">
        <v>420</v>
      </c>
      <c r="M396" s="7">
        <v>15</v>
      </c>
      <c r="N396" s="9">
        <v>2544</v>
      </c>
      <c r="O396" s="7" t="s">
        <v>430</v>
      </c>
      <c r="P396" s="7">
        <v>10916</v>
      </c>
      <c r="Q396" s="8">
        <v>160</v>
      </c>
      <c r="R396" s="12">
        <v>0.11700000000000001</v>
      </c>
      <c r="S396" s="12">
        <v>0.187</v>
      </c>
      <c r="T396" s="10">
        <f t="shared" si="19"/>
        <v>574.2124464179999</v>
      </c>
    </row>
    <row r="397" spans="1:20" x14ac:dyDescent="0.25">
      <c r="A397" s="37" t="s">
        <v>422</v>
      </c>
      <c r="B397" s="7">
        <v>1353</v>
      </c>
      <c r="C397" s="7" t="s">
        <v>430</v>
      </c>
      <c r="D397" s="7">
        <v>1580</v>
      </c>
      <c r="E397" s="7">
        <v>1620</v>
      </c>
      <c r="F397" s="9">
        <v>50</v>
      </c>
      <c r="G397" s="7" t="s">
        <v>430</v>
      </c>
      <c r="H397" s="7">
        <v>21</v>
      </c>
      <c r="I397" s="8">
        <v>30</v>
      </c>
      <c r="J397" s="7">
        <v>55</v>
      </c>
      <c r="K397" s="7" t="s">
        <v>430</v>
      </c>
      <c r="L397" s="7">
        <v>780</v>
      </c>
      <c r="M397" s="7">
        <v>50</v>
      </c>
      <c r="N397" s="9">
        <v>3622</v>
      </c>
      <c r="O397" s="7" t="s">
        <v>430</v>
      </c>
      <c r="P397" s="7">
        <v>23237</v>
      </c>
      <c r="Q397" s="8">
        <v>1595</v>
      </c>
      <c r="R397" s="12">
        <v>7.0999999999999994E-2</v>
      </c>
      <c r="S397" s="12">
        <v>0.127</v>
      </c>
      <c r="T397" s="10">
        <f t="shared" si="19"/>
        <v>624.16840384199998</v>
      </c>
    </row>
    <row r="398" spans="1:20" x14ac:dyDescent="0.25">
      <c r="A398" s="37" t="s">
        <v>428</v>
      </c>
      <c r="B398" s="7">
        <v>1353</v>
      </c>
      <c r="C398" s="7" t="s">
        <v>430</v>
      </c>
      <c r="D398" s="7">
        <v>1581</v>
      </c>
      <c r="E398" s="7">
        <v>1618</v>
      </c>
      <c r="F398" s="9">
        <v>49</v>
      </c>
      <c r="G398" s="7" t="s">
        <v>430</v>
      </c>
      <c r="H398" s="7">
        <v>21</v>
      </c>
      <c r="I398" s="8">
        <v>15</v>
      </c>
      <c r="J398" s="7">
        <v>14</v>
      </c>
      <c r="K398" s="7" t="s">
        <v>430</v>
      </c>
      <c r="L398" s="7">
        <v>200</v>
      </c>
      <c r="M398" s="7">
        <v>8</v>
      </c>
      <c r="N398" s="9">
        <v>869</v>
      </c>
      <c r="O398" s="7" t="s">
        <v>430</v>
      </c>
      <c r="P398" s="7">
        <v>5958</v>
      </c>
      <c r="Q398" s="8">
        <v>128</v>
      </c>
      <c r="R398" s="12">
        <v>7.0000000000000007E-2</v>
      </c>
      <c r="S398" s="12">
        <v>0.125</v>
      </c>
      <c r="T398" s="10">
        <f t="shared" si="19"/>
        <v>625.99287379999987</v>
      </c>
    </row>
    <row r="399" spans="1:20" x14ac:dyDescent="0.25">
      <c r="A399" s="37" t="s">
        <v>421</v>
      </c>
      <c r="B399" s="7">
        <v>1352</v>
      </c>
      <c r="C399" s="7" t="s">
        <v>430</v>
      </c>
      <c r="D399" s="7">
        <v>1580</v>
      </c>
      <c r="E399" s="7">
        <v>1624</v>
      </c>
      <c r="F399" s="9">
        <v>55</v>
      </c>
      <c r="G399" s="7" t="s">
        <v>430</v>
      </c>
      <c r="H399" s="7">
        <v>21</v>
      </c>
      <c r="I399" s="8">
        <v>10</v>
      </c>
      <c r="J399" s="7">
        <v>35</v>
      </c>
      <c r="K399" s="7" t="s">
        <v>430</v>
      </c>
      <c r="L399" s="7">
        <v>620</v>
      </c>
      <c r="M399" s="7">
        <v>10</v>
      </c>
      <c r="N399" s="9">
        <v>2535</v>
      </c>
      <c r="O399" s="7" t="s">
        <v>430</v>
      </c>
      <c r="P399" s="7">
        <v>18470</v>
      </c>
      <c r="Q399" s="8">
        <v>106</v>
      </c>
      <c r="R399" s="12">
        <v>5.6000000000000001E-2</v>
      </c>
      <c r="S399" s="12">
        <v>0.12</v>
      </c>
      <c r="T399" s="10">
        <f t="shared" si="19"/>
        <v>626.97751923200008</v>
      </c>
    </row>
    <row r="400" spans="1:20" x14ac:dyDescent="0.25">
      <c r="A400" s="37" t="s">
        <v>424</v>
      </c>
      <c r="B400" s="7">
        <v>1354</v>
      </c>
      <c r="C400" s="7" t="s">
        <v>430</v>
      </c>
      <c r="D400" s="7">
        <v>1579</v>
      </c>
      <c r="E400" s="7" t="s">
        <v>430</v>
      </c>
      <c r="F400" s="9">
        <v>45</v>
      </c>
      <c r="G400" s="7" t="s">
        <v>430</v>
      </c>
      <c r="H400" s="7">
        <v>21</v>
      </c>
      <c r="I400" s="8" t="s">
        <v>430</v>
      </c>
      <c r="J400" s="7">
        <v>27</v>
      </c>
      <c r="K400" s="7" t="s">
        <v>430</v>
      </c>
      <c r="L400" s="7">
        <v>620</v>
      </c>
      <c r="M400" s="7" t="s">
        <v>430</v>
      </c>
      <c r="N400" s="9">
        <v>1600</v>
      </c>
      <c r="O400" s="7" t="s">
        <v>430</v>
      </c>
      <c r="P400" s="7">
        <v>18470</v>
      </c>
      <c r="Q400" s="8" t="s">
        <v>430</v>
      </c>
      <c r="R400" s="12">
        <v>4.3999999999999997E-2</v>
      </c>
      <c r="S400" s="12">
        <v>0.08</v>
      </c>
      <c r="T400" s="10">
        <f t="shared" si="19"/>
        <v>665.90348483199989</v>
      </c>
    </row>
    <row r="401" spans="1:20" x14ac:dyDescent="0.25">
      <c r="A401" s="14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31" t="s">
        <v>6</v>
      </c>
      <c r="R401" s="32">
        <f>AVERAGE(R391:R400)</f>
        <v>0.11830000000000003</v>
      </c>
      <c r="S401" s="25">
        <f>AVERAGE(S391:S400)</f>
        <v>0.1862</v>
      </c>
      <c r="T401" s="26">
        <f>AVERAGE(T391:T400)</f>
        <v>575.20852307099995</v>
      </c>
    </row>
    <row r="402" spans="1:20" x14ac:dyDescent="0.25">
      <c r="A402" s="14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31" t="s">
        <v>9</v>
      </c>
      <c r="R402" s="32">
        <f>_xlfn.STDEV.P(R391:R400)</f>
        <v>5.5683121320558103E-2</v>
      </c>
      <c r="S402" s="25">
        <f>_xlfn.STDEV.P(S391:S400)</f>
        <v>6.9332243581179523E-2</v>
      </c>
      <c r="T402" s="26">
        <f>_xlfn.STDEV.P(T391:T400)</f>
        <v>57.755191706765956</v>
      </c>
    </row>
    <row r="403" spans="1:20" x14ac:dyDescent="0.25">
      <c r="A403" s="14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31" t="s">
        <v>7</v>
      </c>
      <c r="R403" s="32">
        <f>R402/(SQRT(T405))</f>
        <v>1.7608549060044647E-2</v>
      </c>
      <c r="S403" s="25">
        <f>S402/(SQRT(T405))</f>
        <v>2.1924780500611651E-2</v>
      </c>
      <c r="T403" s="26">
        <f>T402/(SQRT(T405))</f>
        <v>18.263795249304803</v>
      </c>
    </row>
    <row r="404" spans="1:20" x14ac:dyDescent="0.25">
      <c r="A404" s="14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30"/>
      <c r="R404" s="28"/>
      <c r="S404" s="29" t="s">
        <v>8</v>
      </c>
      <c r="T404" s="26">
        <f>2*(SQRT(T402^2+50^2))/SQRT(T405)</f>
        <v>48.314230487860556</v>
      </c>
    </row>
    <row r="405" spans="1:20" x14ac:dyDescent="0.25">
      <c r="A405" s="14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30"/>
      <c r="R405" s="28"/>
      <c r="S405" s="29" t="s">
        <v>10</v>
      </c>
      <c r="T405" s="26">
        <v>10</v>
      </c>
    </row>
    <row r="406" spans="1:20" x14ac:dyDescent="0.25">
      <c r="A406"/>
      <c r="E406" s="1"/>
      <c r="I406" s="1"/>
      <c r="M406" s="1"/>
      <c r="Q406" s="1"/>
      <c r="S406" s="4"/>
      <c r="T406" s="1"/>
    </row>
    <row r="407" spans="1:20" x14ac:dyDescent="0.25">
      <c r="A407" s="11" t="s">
        <v>369</v>
      </c>
      <c r="B407" s="7">
        <v>1353</v>
      </c>
      <c r="C407" s="7" t="s">
        <v>430</v>
      </c>
      <c r="D407" s="7">
        <v>1581</v>
      </c>
      <c r="E407" s="7">
        <v>1627</v>
      </c>
      <c r="F407" s="9">
        <v>40</v>
      </c>
      <c r="G407" s="7" t="s">
        <v>430</v>
      </c>
      <c r="H407" s="7">
        <v>20</v>
      </c>
      <c r="I407" s="8">
        <v>14</v>
      </c>
      <c r="J407" s="7">
        <v>79</v>
      </c>
      <c r="K407" s="7" t="s">
        <v>430</v>
      </c>
      <c r="L407" s="7">
        <v>345</v>
      </c>
      <c r="M407" s="7">
        <v>16</v>
      </c>
      <c r="N407" s="9">
        <v>4322</v>
      </c>
      <c r="O407" s="7" t="s">
        <v>430</v>
      </c>
      <c r="P407" s="7">
        <v>9788</v>
      </c>
      <c r="Q407" s="8">
        <v>238</v>
      </c>
      <c r="R407" s="12">
        <v>0.22900000000000001</v>
      </c>
      <c r="S407" s="12">
        <v>0.30099999999999999</v>
      </c>
      <c r="T407" s="10">
        <f t="shared" ref="T407:T416" si="20">737.3+320.9*(R407)-1067*(S407)-80.638*(R407^2)</f>
        <v>485.39036264199996</v>
      </c>
    </row>
    <row r="408" spans="1:20" x14ac:dyDescent="0.25">
      <c r="A408" s="11" t="s">
        <v>372</v>
      </c>
      <c r="B408" s="7">
        <v>1355</v>
      </c>
      <c r="C408" s="7" t="s">
        <v>430</v>
      </c>
      <c r="D408" s="7">
        <v>1581</v>
      </c>
      <c r="E408" s="7">
        <v>1624</v>
      </c>
      <c r="F408" s="9">
        <v>36</v>
      </c>
      <c r="G408" s="7" t="s">
        <v>430</v>
      </c>
      <c r="H408" s="7">
        <v>20</v>
      </c>
      <c r="I408" s="8">
        <v>15</v>
      </c>
      <c r="J408" s="7">
        <v>110</v>
      </c>
      <c r="K408" s="7" t="s">
        <v>430</v>
      </c>
      <c r="L408" s="7">
        <v>430</v>
      </c>
      <c r="M408" s="7">
        <v>26</v>
      </c>
      <c r="N408" s="9">
        <v>5618</v>
      </c>
      <c r="O408" s="7" t="s">
        <v>430</v>
      </c>
      <c r="P408" s="7">
        <v>12636</v>
      </c>
      <c r="Q408" s="8">
        <v>415</v>
      </c>
      <c r="R408" s="12">
        <v>0.25600000000000001</v>
      </c>
      <c r="S408" s="12">
        <v>0.30099999999999999</v>
      </c>
      <c r="T408" s="10">
        <f t="shared" si="20"/>
        <v>492.99870803199997</v>
      </c>
    </row>
    <row r="409" spans="1:20" x14ac:dyDescent="0.25">
      <c r="A409" s="11" t="s">
        <v>374</v>
      </c>
      <c r="B409" s="7">
        <v>1347</v>
      </c>
      <c r="C409" s="7" t="s">
        <v>430</v>
      </c>
      <c r="D409" s="7">
        <v>1581</v>
      </c>
      <c r="E409" s="7">
        <v>1624</v>
      </c>
      <c r="F409" s="9">
        <v>40</v>
      </c>
      <c r="G409" s="7" t="s">
        <v>430</v>
      </c>
      <c r="H409" s="7">
        <v>20</v>
      </c>
      <c r="I409" s="8">
        <v>11</v>
      </c>
      <c r="J409" s="7">
        <v>121</v>
      </c>
      <c r="K409" s="7" t="s">
        <v>430</v>
      </c>
      <c r="L409" s="7">
        <v>520</v>
      </c>
      <c r="M409" s="7">
        <v>55</v>
      </c>
      <c r="N409" s="9">
        <v>6620</v>
      </c>
      <c r="O409" s="7" t="s">
        <v>430</v>
      </c>
      <c r="P409" s="7">
        <v>15545</v>
      </c>
      <c r="Q409" s="8">
        <v>643</v>
      </c>
      <c r="R409" s="12">
        <v>0.23300000000000001</v>
      </c>
      <c r="S409" s="12">
        <v>0.28999999999999998</v>
      </c>
      <c r="T409" s="10">
        <f t="shared" si="20"/>
        <v>498.26194361800003</v>
      </c>
    </row>
    <row r="410" spans="1:20" x14ac:dyDescent="0.25">
      <c r="A410" s="11" t="s">
        <v>373</v>
      </c>
      <c r="B410" s="7">
        <v>1351</v>
      </c>
      <c r="C410" s="7" t="s">
        <v>430</v>
      </c>
      <c r="D410" s="7">
        <v>1582</v>
      </c>
      <c r="E410" s="7">
        <v>1622</v>
      </c>
      <c r="F410" s="9">
        <v>39</v>
      </c>
      <c r="G410" s="7" t="s">
        <v>430</v>
      </c>
      <c r="H410" s="7">
        <v>21</v>
      </c>
      <c r="I410" s="8">
        <v>15</v>
      </c>
      <c r="J410" s="7">
        <v>75</v>
      </c>
      <c r="K410" s="7" t="s">
        <v>430</v>
      </c>
      <c r="L410" s="7">
        <v>370</v>
      </c>
      <c r="M410" s="7">
        <v>29</v>
      </c>
      <c r="N410" s="9">
        <v>4001</v>
      </c>
      <c r="O410" s="7" t="s">
        <v>430</v>
      </c>
      <c r="P410" s="7">
        <v>11417</v>
      </c>
      <c r="Q410" s="8">
        <v>463</v>
      </c>
      <c r="R410" s="12">
        <v>0.20300000000000001</v>
      </c>
      <c r="S410" s="12">
        <v>0.252</v>
      </c>
      <c r="T410" s="10">
        <f t="shared" si="20"/>
        <v>530.23568865799996</v>
      </c>
    </row>
    <row r="411" spans="1:20" x14ac:dyDescent="0.25">
      <c r="A411" s="11" t="s">
        <v>368</v>
      </c>
      <c r="B411" s="7">
        <v>1355</v>
      </c>
      <c r="C411" s="7" t="s">
        <v>430</v>
      </c>
      <c r="D411" s="7">
        <v>1582</v>
      </c>
      <c r="E411" s="7">
        <v>1628</v>
      </c>
      <c r="F411" s="9">
        <v>47</v>
      </c>
      <c r="G411" s="7" t="s">
        <v>430</v>
      </c>
      <c r="H411" s="7">
        <v>20</v>
      </c>
      <c r="I411" s="8">
        <v>10</v>
      </c>
      <c r="J411" s="7">
        <v>40</v>
      </c>
      <c r="K411" s="7" t="s">
        <v>430</v>
      </c>
      <c r="L411" s="7">
        <v>310</v>
      </c>
      <c r="M411" s="7">
        <v>10</v>
      </c>
      <c r="N411" s="9">
        <v>2667</v>
      </c>
      <c r="O411" s="7" t="s">
        <v>430</v>
      </c>
      <c r="P411" s="7">
        <v>8795</v>
      </c>
      <c r="Q411" s="8">
        <v>106</v>
      </c>
      <c r="R411" s="12">
        <v>0.129</v>
      </c>
      <c r="S411" s="12">
        <v>0.23100000000000001</v>
      </c>
      <c r="T411" s="10">
        <f t="shared" si="20"/>
        <v>530.87720304200002</v>
      </c>
    </row>
    <row r="412" spans="1:20" x14ac:dyDescent="0.25">
      <c r="A412" s="11" t="s">
        <v>376</v>
      </c>
      <c r="B412" s="7">
        <v>1351</v>
      </c>
      <c r="C412" s="7" t="s">
        <v>430</v>
      </c>
      <c r="D412" s="7">
        <v>1581</v>
      </c>
      <c r="E412" s="7">
        <v>1618</v>
      </c>
      <c r="F412" s="9">
        <v>50</v>
      </c>
      <c r="G412" s="7" t="s">
        <v>430</v>
      </c>
      <c r="H412" s="7">
        <v>19</v>
      </c>
      <c r="I412" s="8">
        <v>35</v>
      </c>
      <c r="J412" s="7">
        <v>55</v>
      </c>
      <c r="K412" s="7" t="s">
        <v>430</v>
      </c>
      <c r="L412" s="7">
        <v>590</v>
      </c>
      <c r="M412" s="7">
        <v>40</v>
      </c>
      <c r="N412" s="9">
        <v>3762</v>
      </c>
      <c r="O412" s="7" t="s">
        <v>430</v>
      </c>
      <c r="P412" s="7">
        <v>16471</v>
      </c>
      <c r="Q412" s="8">
        <v>1489</v>
      </c>
      <c r="R412" s="12">
        <v>9.2999999999999999E-2</v>
      </c>
      <c r="S412" s="12">
        <v>0.17299999999999999</v>
      </c>
      <c r="T412" s="10">
        <f t="shared" si="20"/>
        <v>581.85526193800001</v>
      </c>
    </row>
    <row r="413" spans="1:20" x14ac:dyDescent="0.25">
      <c r="A413" s="11" t="s">
        <v>375</v>
      </c>
      <c r="B413" s="7">
        <v>1353</v>
      </c>
      <c r="C413" s="7" t="s">
        <v>430</v>
      </c>
      <c r="D413" s="7">
        <v>1581</v>
      </c>
      <c r="E413" s="7" t="s">
        <v>430</v>
      </c>
      <c r="F413" s="9">
        <v>50</v>
      </c>
      <c r="G413" s="7" t="s">
        <v>430</v>
      </c>
      <c r="H413" s="7">
        <v>19</v>
      </c>
      <c r="I413" s="8" t="s">
        <v>430</v>
      </c>
      <c r="J413" s="7">
        <v>36</v>
      </c>
      <c r="K413" s="7" t="s">
        <v>430</v>
      </c>
      <c r="L413" s="7">
        <v>440</v>
      </c>
      <c r="M413" s="7" t="s">
        <v>430</v>
      </c>
      <c r="N413" s="9">
        <v>2462</v>
      </c>
      <c r="O413" s="7" t="s">
        <v>430</v>
      </c>
      <c r="P413" s="7">
        <v>12284</v>
      </c>
      <c r="Q413" s="8" t="s">
        <v>430</v>
      </c>
      <c r="R413" s="12">
        <v>8.2000000000000003E-2</v>
      </c>
      <c r="S413" s="12">
        <v>0.16700000000000001</v>
      </c>
      <c r="T413" s="10">
        <f t="shared" si="20"/>
        <v>584.88259008800003</v>
      </c>
    </row>
    <row r="414" spans="1:20" x14ac:dyDescent="0.25">
      <c r="A414" s="11" t="s">
        <v>367</v>
      </c>
      <c r="B414" s="7">
        <v>1356</v>
      </c>
      <c r="C414" s="7" t="s">
        <v>430</v>
      </c>
      <c r="D414" s="7">
        <v>1581</v>
      </c>
      <c r="E414" s="7">
        <v>1621</v>
      </c>
      <c r="F414" s="9">
        <v>45</v>
      </c>
      <c r="G414" s="7" t="s">
        <v>430</v>
      </c>
      <c r="H414" s="7">
        <v>19</v>
      </c>
      <c r="I414" s="8">
        <v>12</v>
      </c>
      <c r="J414" s="7">
        <v>80</v>
      </c>
      <c r="K414" s="7" t="s">
        <v>430</v>
      </c>
      <c r="L414" s="7">
        <v>850</v>
      </c>
      <c r="M414" s="7">
        <v>20</v>
      </c>
      <c r="N414" s="9">
        <v>4924</v>
      </c>
      <c r="O414" s="7" t="s">
        <v>430</v>
      </c>
      <c r="P414" s="7">
        <v>23730</v>
      </c>
      <c r="Q414" s="8">
        <v>255</v>
      </c>
      <c r="R414" s="12">
        <v>9.4E-2</v>
      </c>
      <c r="S414" s="12">
        <v>0.17</v>
      </c>
      <c r="T414" s="10">
        <f t="shared" si="20"/>
        <v>585.3620826319999</v>
      </c>
    </row>
    <row r="415" spans="1:20" x14ac:dyDescent="0.25">
      <c r="A415" s="11" t="s">
        <v>370</v>
      </c>
      <c r="B415" s="7">
        <v>1359</v>
      </c>
      <c r="C415" s="7" t="s">
        <v>430</v>
      </c>
      <c r="D415" s="7">
        <v>1581</v>
      </c>
      <c r="E415" s="7">
        <v>1625</v>
      </c>
      <c r="F415" s="9">
        <v>33</v>
      </c>
      <c r="G415" s="7" t="s">
        <v>430</v>
      </c>
      <c r="H415" s="7">
        <v>20</v>
      </c>
      <c r="I415" s="8">
        <v>18</v>
      </c>
      <c r="J415" s="7">
        <v>80</v>
      </c>
      <c r="K415" s="7" t="s">
        <v>430</v>
      </c>
      <c r="L415" s="7">
        <v>630</v>
      </c>
      <c r="M415" s="7">
        <v>23</v>
      </c>
      <c r="N415" s="9">
        <v>3611</v>
      </c>
      <c r="O415" s="7" t="s">
        <v>430</v>
      </c>
      <c r="P415" s="7">
        <v>18514</v>
      </c>
      <c r="Q415" s="8">
        <v>440</v>
      </c>
      <c r="R415" s="12">
        <v>0.127</v>
      </c>
      <c r="S415" s="12">
        <v>0.16</v>
      </c>
      <c r="T415" s="10">
        <f t="shared" si="20"/>
        <v>606.03368969799999</v>
      </c>
    </row>
    <row r="416" spans="1:20" x14ac:dyDescent="0.25">
      <c r="A416" s="11" t="s">
        <v>371</v>
      </c>
      <c r="B416" s="7">
        <v>1356</v>
      </c>
      <c r="C416" s="7" t="s">
        <v>430</v>
      </c>
      <c r="D416" s="7">
        <v>1581</v>
      </c>
      <c r="E416" s="7">
        <v>1624</v>
      </c>
      <c r="F416" s="9">
        <v>33</v>
      </c>
      <c r="G416" s="7" t="s">
        <v>430</v>
      </c>
      <c r="H416" s="7">
        <v>20</v>
      </c>
      <c r="I416" s="8">
        <v>16</v>
      </c>
      <c r="J416" s="7">
        <v>42</v>
      </c>
      <c r="K416" s="7" t="s">
        <v>430</v>
      </c>
      <c r="L416" s="7">
        <v>550</v>
      </c>
      <c r="M416" s="7">
        <v>18</v>
      </c>
      <c r="N416" s="9">
        <v>1896</v>
      </c>
      <c r="O416" s="7" t="s">
        <v>430</v>
      </c>
      <c r="P416" s="7">
        <v>16442</v>
      </c>
      <c r="Q416" s="8">
        <v>306</v>
      </c>
      <c r="R416" s="12">
        <v>7.5999999999999998E-2</v>
      </c>
      <c r="S416" s="12">
        <v>0.10199999999999999</v>
      </c>
      <c r="T416" s="10">
        <f t="shared" si="20"/>
        <v>652.38863491200004</v>
      </c>
    </row>
    <row r="417" spans="1:20" x14ac:dyDescent="0.25">
      <c r="A417" s="14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31" t="s">
        <v>6</v>
      </c>
      <c r="R417" s="32">
        <f>AVERAGE(R407:R416)</f>
        <v>0.15220000000000003</v>
      </c>
      <c r="S417" s="25">
        <f>AVERAGE(S407:S416)</f>
        <v>0.21469999999999997</v>
      </c>
      <c r="T417" s="26">
        <f>AVERAGE(T407:T416)</f>
        <v>554.82861652600002</v>
      </c>
    </row>
    <row r="418" spans="1:20" x14ac:dyDescent="0.25">
      <c r="A418" s="14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31" t="s">
        <v>9</v>
      </c>
      <c r="R418" s="32">
        <f>_xlfn.STDEV.P(R407:R416)</f>
        <v>6.6769454093919239E-2</v>
      </c>
      <c r="S418" s="25">
        <f>_xlfn.STDEV.P(S407:S416)</f>
        <v>6.6278276984242754E-2</v>
      </c>
      <c r="T418" s="26">
        <f>_xlfn.STDEV.P(T407:T416)</f>
        <v>52.658113930601687</v>
      </c>
    </row>
    <row r="419" spans="1:20" x14ac:dyDescent="0.25">
      <c r="A419" s="14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31" t="s">
        <v>7</v>
      </c>
      <c r="R419" s="32">
        <f>R418/(SQRT(T421))</f>
        <v>2.1114355306283892E-2</v>
      </c>
      <c r="S419" s="25">
        <f>S418/(SQRT(T421))</f>
        <v>2.0959031466172291E-2</v>
      </c>
      <c r="T419" s="26">
        <f>T418/(SQRT(T421))</f>
        <v>16.651957730934303</v>
      </c>
    </row>
    <row r="420" spans="1:20" x14ac:dyDescent="0.25">
      <c r="A420" s="14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30"/>
      <c r="R420" s="28"/>
      <c r="S420" s="29" t="s">
        <v>8</v>
      </c>
      <c r="T420" s="26">
        <f>2*(SQRT(T418^2+50^2))/SQRT(T421)</f>
        <v>45.925491669565069</v>
      </c>
    </row>
    <row r="421" spans="1:20" x14ac:dyDescent="0.25">
      <c r="A421" s="14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30"/>
      <c r="R421" s="28"/>
      <c r="S421" s="29" t="s">
        <v>10</v>
      </c>
      <c r="T421" s="26">
        <v>10</v>
      </c>
    </row>
    <row r="422" spans="1:20" x14ac:dyDescent="0.25">
      <c r="A422"/>
      <c r="E422" s="1"/>
      <c r="I422" s="1"/>
      <c r="M422" s="1"/>
      <c r="Q422" s="1"/>
      <c r="S422" s="4"/>
      <c r="T422" s="1"/>
    </row>
    <row r="423" spans="1:20" x14ac:dyDescent="0.25">
      <c r="A423" s="11" t="s">
        <v>392</v>
      </c>
      <c r="B423" s="7">
        <v>1346</v>
      </c>
      <c r="C423" s="7" t="s">
        <v>430</v>
      </c>
      <c r="D423" s="7">
        <v>1581</v>
      </c>
      <c r="E423" s="7">
        <v>1623</v>
      </c>
      <c r="F423" s="9">
        <v>43</v>
      </c>
      <c r="G423" s="7" t="s">
        <v>430</v>
      </c>
      <c r="H423" s="7">
        <v>20</v>
      </c>
      <c r="I423" s="8">
        <v>9</v>
      </c>
      <c r="J423" s="7">
        <v>157</v>
      </c>
      <c r="K423" s="7" t="s">
        <v>430</v>
      </c>
      <c r="L423" s="7">
        <v>595</v>
      </c>
      <c r="M423" s="7">
        <v>50</v>
      </c>
      <c r="N423" s="9">
        <v>8549</v>
      </c>
      <c r="O423" s="7" t="s">
        <v>430</v>
      </c>
      <c r="P423" s="7">
        <v>16278</v>
      </c>
      <c r="Q423" s="8">
        <v>479</v>
      </c>
      <c r="R423" s="12">
        <v>0.26400000000000001</v>
      </c>
      <c r="S423" s="12">
        <v>0.33800000000000002</v>
      </c>
      <c r="T423" s="10">
        <f t="shared" ref="T423:T438" si="21">737.3+320.9*(R423)-1067*(S423)-80.638*(R423^2)</f>
        <v>455.75145395199991</v>
      </c>
    </row>
    <row r="424" spans="1:20" x14ac:dyDescent="0.25">
      <c r="A424" s="11" t="s">
        <v>381</v>
      </c>
      <c r="B424" s="7">
        <v>1349</v>
      </c>
      <c r="C424" s="7" t="s">
        <v>430</v>
      </c>
      <c r="D424" s="7">
        <v>1581</v>
      </c>
      <c r="E424" s="7">
        <v>1623</v>
      </c>
      <c r="F424" s="9">
        <v>45</v>
      </c>
      <c r="G424" s="7" t="s">
        <v>430</v>
      </c>
      <c r="H424" s="7">
        <v>21</v>
      </c>
      <c r="I424" s="8">
        <v>10</v>
      </c>
      <c r="J424" s="7">
        <v>130</v>
      </c>
      <c r="K424" s="7" t="s">
        <v>430</v>
      </c>
      <c r="L424" s="7">
        <v>540</v>
      </c>
      <c r="M424" s="7">
        <v>35</v>
      </c>
      <c r="N424" s="9">
        <v>7408</v>
      </c>
      <c r="O424" s="7" t="s">
        <v>430</v>
      </c>
      <c r="P424" s="7">
        <v>16375</v>
      </c>
      <c r="Q424" s="8">
        <v>372</v>
      </c>
      <c r="R424" s="12">
        <v>0.24099999999999999</v>
      </c>
      <c r="S424" s="12">
        <v>0.307</v>
      </c>
      <c r="T424" s="10">
        <f t="shared" si="21"/>
        <v>482.38436432199995</v>
      </c>
    </row>
    <row r="425" spans="1:20" x14ac:dyDescent="0.25">
      <c r="A425" s="11" t="s">
        <v>380</v>
      </c>
      <c r="B425" s="7">
        <v>1349</v>
      </c>
      <c r="C425" s="7" t="s">
        <v>430</v>
      </c>
      <c r="D425" s="7">
        <v>1581</v>
      </c>
      <c r="E425" s="7">
        <v>1624</v>
      </c>
      <c r="F425" s="9">
        <v>40</v>
      </c>
      <c r="G425" s="7" t="s">
        <v>430</v>
      </c>
      <c r="H425" s="7">
        <v>20</v>
      </c>
      <c r="I425" s="8">
        <v>10</v>
      </c>
      <c r="J425" s="7">
        <v>175</v>
      </c>
      <c r="K425" s="7" t="s">
        <v>430</v>
      </c>
      <c r="L425" s="7">
        <v>670</v>
      </c>
      <c r="M425" s="7">
        <v>35</v>
      </c>
      <c r="N425" s="9">
        <v>8865</v>
      </c>
      <c r="O425" s="7" t="s">
        <v>430</v>
      </c>
      <c r="P425" s="7">
        <v>19349</v>
      </c>
      <c r="Q425" s="8">
        <v>372</v>
      </c>
      <c r="R425" s="12">
        <v>0.26100000000000001</v>
      </c>
      <c r="S425" s="12">
        <v>0.31</v>
      </c>
      <c r="T425" s="10">
        <f t="shared" si="21"/>
        <v>484.791758802</v>
      </c>
    </row>
    <row r="426" spans="1:20" x14ac:dyDescent="0.25">
      <c r="A426" s="11" t="s">
        <v>379</v>
      </c>
      <c r="B426" s="7">
        <v>1351</v>
      </c>
      <c r="C426" s="7" t="s">
        <v>430</v>
      </c>
      <c r="D426" s="7">
        <v>1581</v>
      </c>
      <c r="E426" s="7">
        <v>1624</v>
      </c>
      <c r="F426" s="9">
        <v>43</v>
      </c>
      <c r="G426" s="7" t="s">
        <v>430</v>
      </c>
      <c r="H426" s="7">
        <v>21</v>
      </c>
      <c r="I426" s="8">
        <v>11</v>
      </c>
      <c r="J426" s="7">
        <v>93</v>
      </c>
      <c r="K426" s="7" t="s">
        <v>430</v>
      </c>
      <c r="L426" s="7">
        <v>450</v>
      </c>
      <c r="M426" s="7">
        <v>30</v>
      </c>
      <c r="N426" s="9">
        <v>5267</v>
      </c>
      <c r="O426" s="7" t="s">
        <v>430</v>
      </c>
      <c r="P426" s="7">
        <v>13406</v>
      </c>
      <c r="Q426" s="8">
        <v>351</v>
      </c>
      <c r="R426" s="12">
        <v>0.20699999999999999</v>
      </c>
      <c r="S426" s="12">
        <v>0.27700000000000002</v>
      </c>
      <c r="T426" s="10">
        <f t="shared" si="21"/>
        <v>504.71204233799989</v>
      </c>
    </row>
    <row r="427" spans="1:20" x14ac:dyDescent="0.25">
      <c r="A427" s="11" t="s">
        <v>383</v>
      </c>
      <c r="B427" s="7">
        <v>1348</v>
      </c>
      <c r="C427" s="7" t="s">
        <v>430</v>
      </c>
      <c r="D427" s="7">
        <v>1581</v>
      </c>
      <c r="E427" s="7">
        <v>1620</v>
      </c>
      <c r="F427" s="9">
        <v>48</v>
      </c>
      <c r="G427" s="7" t="s">
        <v>430</v>
      </c>
      <c r="H427" s="7">
        <v>24</v>
      </c>
      <c r="I427" s="8">
        <v>18</v>
      </c>
      <c r="J427" s="7">
        <v>77</v>
      </c>
      <c r="K427" s="7" t="s">
        <v>430</v>
      </c>
      <c r="L427" s="7">
        <v>510</v>
      </c>
      <c r="M427" s="7">
        <v>50</v>
      </c>
      <c r="N427" s="9">
        <v>4493</v>
      </c>
      <c r="O427" s="7" t="s">
        <v>430</v>
      </c>
      <c r="P427" s="7">
        <v>17674</v>
      </c>
      <c r="Q427" s="8">
        <v>957</v>
      </c>
      <c r="R427" s="12">
        <v>0.151</v>
      </c>
      <c r="S427" s="12">
        <v>0.19400000000000001</v>
      </c>
      <c r="T427" s="10">
        <f t="shared" si="21"/>
        <v>576.91927296199992</v>
      </c>
    </row>
    <row r="428" spans="1:20" x14ac:dyDescent="0.25">
      <c r="A428" s="11" t="s">
        <v>385</v>
      </c>
      <c r="B428" s="7">
        <v>1354</v>
      </c>
      <c r="C428" s="7" t="s">
        <v>430</v>
      </c>
      <c r="D428" s="7">
        <v>1582</v>
      </c>
      <c r="E428" s="7">
        <v>1623</v>
      </c>
      <c r="F428" s="9">
        <v>43</v>
      </c>
      <c r="G428" s="7" t="s">
        <v>430</v>
      </c>
      <c r="H428" s="7">
        <v>26</v>
      </c>
      <c r="I428" s="8">
        <v>14</v>
      </c>
      <c r="J428" s="7">
        <v>75</v>
      </c>
      <c r="K428" s="7" t="s">
        <v>430</v>
      </c>
      <c r="L428" s="7">
        <v>500</v>
      </c>
      <c r="M428" s="7">
        <v>30</v>
      </c>
      <c r="N428" s="9">
        <v>4248</v>
      </c>
      <c r="O428" s="7" t="s">
        <v>430</v>
      </c>
      <c r="P428" s="7">
        <v>18772</v>
      </c>
      <c r="Q428" s="8">
        <v>447</v>
      </c>
      <c r="R428" s="12">
        <v>0.15</v>
      </c>
      <c r="S428" s="12">
        <v>0.18099999999999999</v>
      </c>
      <c r="T428" s="10">
        <f t="shared" si="21"/>
        <v>590.49364500000001</v>
      </c>
    </row>
    <row r="429" spans="1:20" x14ac:dyDescent="0.25">
      <c r="A429" s="11" t="s">
        <v>389</v>
      </c>
      <c r="B429" s="7">
        <v>1350</v>
      </c>
      <c r="C429" s="7" t="s">
        <v>430</v>
      </c>
      <c r="D429" s="7">
        <v>1581</v>
      </c>
      <c r="E429" s="7">
        <v>1624</v>
      </c>
      <c r="F429" s="9">
        <v>51</v>
      </c>
      <c r="G429" s="7" t="s">
        <v>430</v>
      </c>
      <c r="H429" s="7">
        <v>24</v>
      </c>
      <c r="I429" s="8">
        <v>15</v>
      </c>
      <c r="J429" s="7">
        <v>41</v>
      </c>
      <c r="K429" s="7" t="s">
        <v>430</v>
      </c>
      <c r="L429" s="7">
        <v>420</v>
      </c>
      <c r="M429" s="7">
        <v>28</v>
      </c>
      <c r="N429" s="9">
        <v>2754</v>
      </c>
      <c r="O429" s="7" t="s">
        <v>430</v>
      </c>
      <c r="P429" s="7">
        <v>14299</v>
      </c>
      <c r="Q429" s="8">
        <v>447</v>
      </c>
      <c r="R429" s="12">
        <v>9.8000000000000004E-2</v>
      </c>
      <c r="S429" s="12">
        <v>0.157</v>
      </c>
      <c r="T429" s="10">
        <f t="shared" si="21"/>
        <v>600.45475264799995</v>
      </c>
    </row>
    <row r="430" spans="1:20" x14ac:dyDescent="0.25">
      <c r="A430" s="11" t="s">
        <v>384</v>
      </c>
      <c r="B430" s="7">
        <v>1354</v>
      </c>
      <c r="C430" s="7" t="s">
        <v>430</v>
      </c>
      <c r="D430" s="7">
        <v>1581</v>
      </c>
      <c r="E430" s="7">
        <v>1620</v>
      </c>
      <c r="F430" s="9">
        <v>45</v>
      </c>
      <c r="G430" s="7" t="s">
        <v>430</v>
      </c>
      <c r="H430" s="7">
        <v>22</v>
      </c>
      <c r="I430" s="8">
        <v>11</v>
      </c>
      <c r="J430" s="7">
        <v>45</v>
      </c>
      <c r="K430" s="7" t="s">
        <v>430</v>
      </c>
      <c r="L430" s="7">
        <v>470</v>
      </c>
      <c r="M430" s="7">
        <v>15</v>
      </c>
      <c r="N430" s="9">
        <v>2667</v>
      </c>
      <c r="O430" s="7" t="s">
        <v>430</v>
      </c>
      <c r="P430" s="7">
        <v>14931</v>
      </c>
      <c r="Q430" s="8">
        <v>175</v>
      </c>
      <c r="R430" s="12">
        <v>9.6000000000000002E-2</v>
      </c>
      <c r="S430" s="12">
        <v>0.15</v>
      </c>
      <c r="T430" s="10">
        <f t="shared" si="21"/>
        <v>607.31324019200008</v>
      </c>
    </row>
    <row r="431" spans="1:20" x14ac:dyDescent="0.25">
      <c r="A431" s="11" t="s">
        <v>387</v>
      </c>
      <c r="B431" s="7">
        <v>1355</v>
      </c>
      <c r="C431" s="7" t="s">
        <v>430</v>
      </c>
      <c r="D431" s="7">
        <v>1581</v>
      </c>
      <c r="E431" s="7">
        <v>1622</v>
      </c>
      <c r="F431" s="9">
        <v>38</v>
      </c>
      <c r="G431" s="7" t="s">
        <v>430</v>
      </c>
      <c r="H431" s="7">
        <v>21</v>
      </c>
      <c r="I431" s="8">
        <v>14</v>
      </c>
      <c r="J431" s="7">
        <v>36</v>
      </c>
      <c r="K431" s="7" t="s">
        <v>430</v>
      </c>
      <c r="L431" s="7">
        <v>315</v>
      </c>
      <c r="M431" s="7">
        <v>20</v>
      </c>
      <c r="N431" s="9">
        <v>1802</v>
      </c>
      <c r="O431" s="7" t="s">
        <v>430</v>
      </c>
      <c r="P431" s="7">
        <v>9720</v>
      </c>
      <c r="Q431" s="8">
        <v>298</v>
      </c>
      <c r="R431" s="12">
        <v>0.114</v>
      </c>
      <c r="S431" s="12">
        <v>0.152</v>
      </c>
      <c r="T431" s="10">
        <f t="shared" si="21"/>
        <v>610.65062855199994</v>
      </c>
    </row>
    <row r="432" spans="1:20" x14ac:dyDescent="0.25">
      <c r="A432" s="11" t="s">
        <v>378</v>
      </c>
      <c r="B432" s="7">
        <v>1355</v>
      </c>
      <c r="C432" s="7" t="s">
        <v>430</v>
      </c>
      <c r="D432" s="7">
        <v>1582</v>
      </c>
      <c r="E432" s="7">
        <v>1622</v>
      </c>
      <c r="F432" s="9">
        <v>43</v>
      </c>
      <c r="G432" s="7" t="s">
        <v>430</v>
      </c>
      <c r="H432" s="7">
        <v>24</v>
      </c>
      <c r="I432" s="8">
        <v>12</v>
      </c>
      <c r="J432" s="7">
        <v>47</v>
      </c>
      <c r="K432" s="7" t="s">
        <v>430</v>
      </c>
      <c r="L432" s="7">
        <v>480</v>
      </c>
      <c r="M432" s="7">
        <v>30</v>
      </c>
      <c r="N432" s="9">
        <v>2764</v>
      </c>
      <c r="O432" s="7" t="s">
        <v>430</v>
      </c>
      <c r="P432" s="7">
        <v>15758</v>
      </c>
      <c r="Q432" s="8">
        <v>383</v>
      </c>
      <c r="R432" s="12">
        <v>9.8000000000000004E-2</v>
      </c>
      <c r="S432" s="12">
        <v>0.14599999999999999</v>
      </c>
      <c r="T432" s="10">
        <f t="shared" si="21"/>
        <v>612.19175264800003</v>
      </c>
    </row>
    <row r="433" spans="1:20" x14ac:dyDescent="0.25">
      <c r="A433" s="11" t="s">
        <v>386</v>
      </c>
      <c r="B433" s="7">
        <v>1354</v>
      </c>
      <c r="C433" s="7" t="s">
        <v>430</v>
      </c>
      <c r="D433" s="7">
        <v>1581</v>
      </c>
      <c r="E433" s="7">
        <v>1624</v>
      </c>
      <c r="F433" s="9">
        <v>46</v>
      </c>
      <c r="G433" s="7" t="s">
        <v>430</v>
      </c>
      <c r="H433" s="7">
        <v>24</v>
      </c>
      <c r="I433" s="8">
        <v>14</v>
      </c>
      <c r="J433" s="7">
        <v>55</v>
      </c>
      <c r="K433" s="7" t="s">
        <v>430</v>
      </c>
      <c r="L433" s="7">
        <v>590</v>
      </c>
      <c r="M433" s="7">
        <v>20</v>
      </c>
      <c r="N433" s="9">
        <v>3332</v>
      </c>
      <c r="O433" s="7" t="s">
        <v>430</v>
      </c>
      <c r="P433" s="7">
        <v>20806</v>
      </c>
      <c r="Q433" s="8">
        <v>298</v>
      </c>
      <c r="R433" s="12">
        <v>9.2999999999999999E-2</v>
      </c>
      <c r="S433" s="12">
        <v>0.13600000000000001</v>
      </c>
      <c r="T433" s="10">
        <f t="shared" si="21"/>
        <v>621.33426193800005</v>
      </c>
    </row>
    <row r="434" spans="1:20" x14ac:dyDescent="0.25">
      <c r="A434" s="11" t="s">
        <v>390</v>
      </c>
      <c r="B434" s="7">
        <v>1357</v>
      </c>
      <c r="C434" s="7" t="s">
        <v>430</v>
      </c>
      <c r="D434" s="7">
        <v>1583</v>
      </c>
      <c r="E434" s="7">
        <v>1623</v>
      </c>
      <c r="F434" s="9">
        <v>49</v>
      </c>
      <c r="G434" s="7" t="s">
        <v>430</v>
      </c>
      <c r="H434" s="7">
        <v>24</v>
      </c>
      <c r="I434" s="8">
        <v>12</v>
      </c>
      <c r="J434" s="7">
        <v>63</v>
      </c>
      <c r="K434" s="7" t="s">
        <v>430</v>
      </c>
      <c r="L434" s="7">
        <v>800</v>
      </c>
      <c r="M434" s="7">
        <v>35</v>
      </c>
      <c r="N434" s="9">
        <v>4066</v>
      </c>
      <c r="O434" s="7" t="s">
        <v>430</v>
      </c>
      <c r="P434" s="7">
        <v>27237</v>
      </c>
      <c r="Q434" s="8">
        <v>447</v>
      </c>
      <c r="R434" s="12">
        <v>7.9000000000000001E-2</v>
      </c>
      <c r="S434" s="12">
        <v>0.128</v>
      </c>
      <c r="T434" s="10">
        <f t="shared" si="21"/>
        <v>625.5718382419999</v>
      </c>
    </row>
    <row r="435" spans="1:20" x14ac:dyDescent="0.25">
      <c r="A435" s="11" t="s">
        <v>382</v>
      </c>
      <c r="B435" s="7">
        <v>1356</v>
      </c>
      <c r="C435" s="7" t="s">
        <v>430</v>
      </c>
      <c r="D435" s="7">
        <v>1581</v>
      </c>
      <c r="E435" s="7">
        <v>1620</v>
      </c>
      <c r="F435" s="9">
        <v>45</v>
      </c>
      <c r="G435" s="7" t="s">
        <v>430</v>
      </c>
      <c r="H435" s="7">
        <v>23</v>
      </c>
      <c r="I435" s="8">
        <v>15</v>
      </c>
      <c r="J435" s="7">
        <v>50</v>
      </c>
      <c r="K435" s="7" t="s">
        <v>430</v>
      </c>
      <c r="L435" s="7">
        <v>610</v>
      </c>
      <c r="M435" s="7">
        <v>20</v>
      </c>
      <c r="N435" s="9">
        <v>2849</v>
      </c>
      <c r="O435" s="7" t="s">
        <v>430</v>
      </c>
      <c r="P435" s="7">
        <v>20259</v>
      </c>
      <c r="Q435" s="8">
        <v>319</v>
      </c>
      <c r="R435" s="12">
        <v>8.2000000000000003E-2</v>
      </c>
      <c r="S435" s="12">
        <v>0.122</v>
      </c>
      <c r="T435" s="10">
        <f t="shared" si="21"/>
        <v>632.89759008800002</v>
      </c>
    </row>
    <row r="436" spans="1:20" x14ac:dyDescent="0.25">
      <c r="A436" s="11" t="s">
        <v>388</v>
      </c>
      <c r="B436" s="7">
        <v>1350</v>
      </c>
      <c r="C436" s="7" t="s">
        <v>430</v>
      </c>
      <c r="D436" s="7">
        <v>1581</v>
      </c>
      <c r="E436" s="7">
        <v>1620</v>
      </c>
      <c r="F436" s="9">
        <v>48</v>
      </c>
      <c r="G436" s="7" t="s">
        <v>430</v>
      </c>
      <c r="H436" s="7">
        <v>24</v>
      </c>
      <c r="I436" s="8">
        <v>10</v>
      </c>
      <c r="J436" s="7">
        <v>47</v>
      </c>
      <c r="K436" s="7" t="s">
        <v>430</v>
      </c>
      <c r="L436" s="7">
        <v>710</v>
      </c>
      <c r="M436" s="7">
        <v>15</v>
      </c>
      <c r="N436" s="9">
        <v>2971</v>
      </c>
      <c r="O436" s="7" t="s">
        <v>430</v>
      </c>
      <c r="P436" s="7">
        <v>23308</v>
      </c>
      <c r="Q436" s="8">
        <v>160</v>
      </c>
      <c r="R436" s="12">
        <v>6.6000000000000003E-2</v>
      </c>
      <c r="S436" s="12">
        <v>0.112</v>
      </c>
      <c r="T436" s="10">
        <f t="shared" si="21"/>
        <v>638.62414087199988</v>
      </c>
    </row>
    <row r="437" spans="1:20" x14ac:dyDescent="0.25">
      <c r="A437" s="11" t="s">
        <v>377</v>
      </c>
      <c r="B437" s="7">
        <v>1355</v>
      </c>
      <c r="C437" s="7" t="s">
        <v>430</v>
      </c>
      <c r="D437" s="7">
        <v>1581</v>
      </c>
      <c r="E437" s="7">
        <v>1626</v>
      </c>
      <c r="F437" s="9">
        <v>40</v>
      </c>
      <c r="G437" s="7" t="s">
        <v>430</v>
      </c>
      <c r="H437" s="7">
        <v>24</v>
      </c>
      <c r="I437" s="8">
        <v>30</v>
      </c>
      <c r="J437" s="7">
        <v>60</v>
      </c>
      <c r="K437" s="7" t="s">
        <v>430</v>
      </c>
      <c r="L437" s="7">
        <v>970</v>
      </c>
      <c r="M437" s="7">
        <v>20</v>
      </c>
      <c r="N437" s="9">
        <v>3283</v>
      </c>
      <c r="O437" s="7" t="s">
        <v>430</v>
      </c>
      <c r="P437" s="7">
        <v>31844</v>
      </c>
      <c r="Q437" s="8">
        <v>638</v>
      </c>
      <c r="R437" s="12">
        <v>6.2E-2</v>
      </c>
      <c r="S437" s="12">
        <v>9.1999999999999998E-2</v>
      </c>
      <c r="T437" s="10">
        <f t="shared" si="21"/>
        <v>658.72182752799995</v>
      </c>
    </row>
    <row r="438" spans="1:20" x14ac:dyDescent="0.25">
      <c r="A438" s="11" t="s">
        <v>391</v>
      </c>
      <c r="B438" s="7">
        <v>1357</v>
      </c>
      <c r="C438" s="7" t="s">
        <v>430</v>
      </c>
      <c r="D438" s="7">
        <v>1582</v>
      </c>
      <c r="E438" s="7">
        <v>1623</v>
      </c>
      <c r="F438" s="9">
        <v>45</v>
      </c>
      <c r="G438" s="7" t="s">
        <v>430</v>
      </c>
      <c r="H438" s="7">
        <v>23</v>
      </c>
      <c r="I438" s="8">
        <v>12</v>
      </c>
      <c r="J438" s="7">
        <v>44</v>
      </c>
      <c r="K438" s="7" t="s">
        <v>430</v>
      </c>
      <c r="L438" s="7">
        <v>860</v>
      </c>
      <c r="M438" s="7">
        <v>10</v>
      </c>
      <c r="N438" s="9">
        <v>2608</v>
      </c>
      <c r="O438" s="7" t="s">
        <v>430</v>
      </c>
      <c r="P438" s="7">
        <v>28060</v>
      </c>
      <c r="Q438" s="8">
        <v>128</v>
      </c>
      <c r="R438" s="12">
        <v>5.0999999999999997E-2</v>
      </c>
      <c r="S438" s="12">
        <v>8.5000000000000006E-2</v>
      </c>
      <c r="T438" s="10">
        <f t="shared" si="21"/>
        <v>662.76116056199987</v>
      </c>
    </row>
    <row r="439" spans="1:20" x14ac:dyDescent="0.25">
      <c r="A439" s="14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31" t="s">
        <v>6</v>
      </c>
      <c r="R439" s="32">
        <f>AVERAGE(R423:R438)</f>
        <v>0.1320625</v>
      </c>
      <c r="S439" s="25">
        <f>AVERAGE(S423:S438)</f>
        <v>0.18043750000000003</v>
      </c>
      <c r="T439" s="26">
        <f>AVERAGE(T423:T438)</f>
        <v>585.34835816537498</v>
      </c>
    </row>
    <row r="440" spans="1:20" x14ac:dyDescent="0.25">
      <c r="A440" s="14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31" t="s">
        <v>9</v>
      </c>
      <c r="R440" s="32">
        <f>_xlfn.STDEV.P(R423:R438)</f>
        <v>7.0193899975354052E-2</v>
      </c>
      <c r="S440" s="25">
        <f>_xlfn.STDEV.P(S423:S438)</f>
        <v>7.9199880642271084E-2</v>
      </c>
      <c r="T440" s="26">
        <f>_xlfn.STDEV.P(T423:T438)</f>
        <v>64.015770596398099</v>
      </c>
    </row>
    <row r="441" spans="1:20" x14ac:dyDescent="0.25">
      <c r="A441" s="14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31" t="s">
        <v>7</v>
      </c>
      <c r="R441" s="32">
        <f>R440/(SQRT(T443))</f>
        <v>1.7548474993838513E-2</v>
      </c>
      <c r="S441" s="25">
        <f>S440/(SQRT(T443))</f>
        <v>1.9799970160567771E-2</v>
      </c>
      <c r="T441" s="26">
        <f>T440/(SQRT(T443))</f>
        <v>16.003942649099525</v>
      </c>
    </row>
    <row r="442" spans="1:20" x14ac:dyDescent="0.25">
      <c r="A442" s="14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30"/>
      <c r="R442" s="28"/>
      <c r="S442" s="29" t="s">
        <v>8</v>
      </c>
      <c r="T442" s="26">
        <f>2*(SQRT(T440^2+50^2))/SQRT(T443)</f>
        <v>40.614095105796302</v>
      </c>
    </row>
    <row r="443" spans="1:20" x14ac:dyDescent="0.25">
      <c r="A443" s="14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30"/>
      <c r="R443" s="28"/>
      <c r="S443" s="29" t="s">
        <v>10</v>
      </c>
      <c r="T443" s="26">
        <v>16</v>
      </c>
    </row>
    <row r="444" spans="1:20" x14ac:dyDescent="0.25">
      <c r="A444"/>
      <c r="E444" s="1"/>
      <c r="I444" s="1"/>
      <c r="M444" s="1"/>
      <c r="Q444" s="1"/>
      <c r="S444" s="4"/>
      <c r="T444" s="1"/>
    </row>
    <row r="445" spans="1:20" x14ac:dyDescent="0.25">
      <c r="A445" s="11" t="s">
        <v>395</v>
      </c>
      <c r="B445" s="7">
        <v>1347</v>
      </c>
      <c r="C445" s="7" t="s">
        <v>430</v>
      </c>
      <c r="D445" s="7">
        <v>1581</v>
      </c>
      <c r="E445" s="7">
        <v>1622</v>
      </c>
      <c r="F445" s="9">
        <v>41</v>
      </c>
      <c r="G445" s="7" t="s">
        <v>430</v>
      </c>
      <c r="H445" s="7">
        <v>20</v>
      </c>
      <c r="I445" s="8">
        <v>12</v>
      </c>
      <c r="J445" s="7">
        <v>135</v>
      </c>
      <c r="K445" s="7" t="s">
        <v>430</v>
      </c>
      <c r="L445" s="7">
        <v>330</v>
      </c>
      <c r="M445" s="7">
        <v>45</v>
      </c>
      <c r="N445" s="9">
        <v>7010</v>
      </c>
      <c r="O445" s="7" t="s">
        <v>430</v>
      </c>
      <c r="P445" s="7">
        <v>10032</v>
      </c>
      <c r="Q445" s="8">
        <v>574</v>
      </c>
      <c r="R445" s="12">
        <v>0.40899999999999997</v>
      </c>
      <c r="S445" s="12">
        <v>0.39800000000000002</v>
      </c>
      <c r="T445" s="10">
        <f t="shared" ref="T445:T459" si="22">737.3+320.9*(R445)-1067*(S445)-80.638*(R445^2)</f>
        <v>430.39289472199999</v>
      </c>
    </row>
    <row r="446" spans="1:20" x14ac:dyDescent="0.25">
      <c r="A446" s="11" t="s">
        <v>402</v>
      </c>
      <c r="B446" s="7">
        <v>1350</v>
      </c>
      <c r="C446" s="7" t="s">
        <v>430</v>
      </c>
      <c r="D446" s="7">
        <v>1580.5</v>
      </c>
      <c r="E446" s="7">
        <v>1624</v>
      </c>
      <c r="F446" s="9">
        <v>39</v>
      </c>
      <c r="G446" s="7" t="s">
        <v>430</v>
      </c>
      <c r="H446" s="7">
        <v>19</v>
      </c>
      <c r="I446" s="8">
        <v>13</v>
      </c>
      <c r="J446" s="7">
        <v>185</v>
      </c>
      <c r="K446" s="7" t="s">
        <v>430</v>
      </c>
      <c r="L446" s="7">
        <v>630</v>
      </c>
      <c r="M446" s="7">
        <v>45</v>
      </c>
      <c r="N446" s="9">
        <v>9137</v>
      </c>
      <c r="O446" s="7" t="s">
        <v>430</v>
      </c>
      <c r="P446" s="7">
        <v>17588</v>
      </c>
      <c r="Q446" s="8">
        <v>622</v>
      </c>
      <c r="R446" s="12">
        <v>0.29399999999999998</v>
      </c>
      <c r="S446" s="12">
        <v>0.33400000000000002</v>
      </c>
      <c r="T446" s="10">
        <f t="shared" si="22"/>
        <v>468.29657383199992</v>
      </c>
    </row>
    <row r="447" spans="1:20" x14ac:dyDescent="0.25">
      <c r="A447" s="11" t="s">
        <v>403</v>
      </c>
      <c r="B447" s="7">
        <v>1350</v>
      </c>
      <c r="C447" s="7" t="s">
        <v>430</v>
      </c>
      <c r="D447" s="7">
        <v>1582</v>
      </c>
      <c r="E447" s="7">
        <v>1621</v>
      </c>
      <c r="F447" s="9">
        <v>44</v>
      </c>
      <c r="G447" s="7" t="s">
        <v>430</v>
      </c>
      <c r="H447" s="7">
        <v>21</v>
      </c>
      <c r="I447" s="8">
        <v>15</v>
      </c>
      <c r="J447" s="7">
        <v>225</v>
      </c>
      <c r="K447" s="7" t="s">
        <v>430</v>
      </c>
      <c r="L447" s="7">
        <v>730</v>
      </c>
      <c r="M447" s="7">
        <v>65</v>
      </c>
      <c r="N447" s="9">
        <v>11533</v>
      </c>
      <c r="O447" s="7" t="s">
        <v>430</v>
      </c>
      <c r="P447" s="7">
        <v>22525</v>
      </c>
      <c r="Q447" s="8">
        <v>1037</v>
      </c>
      <c r="R447" s="12">
        <v>0.308</v>
      </c>
      <c r="S447" s="12">
        <v>0.32900000000000001</v>
      </c>
      <c r="T447" s="10">
        <f t="shared" si="22"/>
        <v>477.44455676799987</v>
      </c>
    </row>
    <row r="448" spans="1:20" x14ac:dyDescent="0.25">
      <c r="A448" s="11" t="s">
        <v>401</v>
      </c>
      <c r="B448" s="7">
        <v>1350</v>
      </c>
      <c r="C448" s="7" t="s">
        <v>430</v>
      </c>
      <c r="D448" s="7">
        <v>1581</v>
      </c>
      <c r="E448" s="7">
        <v>1622</v>
      </c>
      <c r="F448" s="9">
        <v>43</v>
      </c>
      <c r="G448" s="7" t="s">
        <v>430</v>
      </c>
      <c r="H448" s="7">
        <v>19</v>
      </c>
      <c r="I448" s="8">
        <v>11</v>
      </c>
      <c r="J448" s="7">
        <v>135</v>
      </c>
      <c r="K448" s="7" t="s">
        <v>430</v>
      </c>
      <c r="L448" s="7">
        <v>620</v>
      </c>
      <c r="M448" s="7">
        <v>25</v>
      </c>
      <c r="N448" s="9">
        <v>7351</v>
      </c>
      <c r="O448" s="7" t="s">
        <v>430</v>
      </c>
      <c r="P448" s="7">
        <v>17010</v>
      </c>
      <c r="Q448" s="8">
        <v>292</v>
      </c>
      <c r="R448" s="12">
        <v>0.218</v>
      </c>
      <c r="S448" s="12">
        <v>0.29799999999999999</v>
      </c>
      <c r="T448" s="10">
        <f t="shared" si="22"/>
        <v>485.4579596879999</v>
      </c>
    </row>
    <row r="449" spans="1:20" x14ac:dyDescent="0.25">
      <c r="A449" s="11" t="s">
        <v>393</v>
      </c>
      <c r="B449" s="7">
        <v>1348</v>
      </c>
      <c r="C449" s="7" t="s">
        <v>430</v>
      </c>
      <c r="D449" s="7">
        <v>1581</v>
      </c>
      <c r="E449" s="7">
        <v>1624</v>
      </c>
      <c r="F449" s="9">
        <v>48</v>
      </c>
      <c r="G449" s="7" t="s">
        <v>430</v>
      </c>
      <c r="H449" s="7">
        <v>20</v>
      </c>
      <c r="I449" s="8">
        <v>9</v>
      </c>
      <c r="J449" s="7">
        <v>105</v>
      </c>
      <c r="K449" s="7" t="s">
        <v>430</v>
      </c>
      <c r="L449" s="7">
        <v>565</v>
      </c>
      <c r="M449" s="7">
        <v>15</v>
      </c>
      <c r="N449" s="9">
        <v>6383</v>
      </c>
      <c r="O449" s="7" t="s">
        <v>430</v>
      </c>
      <c r="P449" s="7">
        <v>16030</v>
      </c>
      <c r="Q449" s="8">
        <v>144</v>
      </c>
      <c r="R449" s="12">
        <v>0.186</v>
      </c>
      <c r="S449" s="12">
        <v>0.28299999999999997</v>
      </c>
      <c r="T449" s="10">
        <f t="shared" si="22"/>
        <v>492.23664775200001</v>
      </c>
    </row>
    <row r="450" spans="1:20" x14ac:dyDescent="0.25">
      <c r="A450" s="11" t="s">
        <v>400</v>
      </c>
      <c r="B450" s="7">
        <v>1350</v>
      </c>
      <c r="C450" s="7" t="s">
        <v>430</v>
      </c>
      <c r="D450" s="7">
        <v>1580.5</v>
      </c>
      <c r="E450" s="7">
        <v>1623</v>
      </c>
      <c r="F450" s="9">
        <v>44</v>
      </c>
      <c r="G450" s="7" t="s">
        <v>430</v>
      </c>
      <c r="H450" s="7">
        <v>20</v>
      </c>
      <c r="I450" s="8">
        <v>11</v>
      </c>
      <c r="J450" s="7">
        <v>88</v>
      </c>
      <c r="K450" s="7" t="s">
        <v>430</v>
      </c>
      <c r="L450" s="7">
        <v>410</v>
      </c>
      <c r="M450" s="7">
        <v>40</v>
      </c>
      <c r="N450" s="9">
        <v>5100</v>
      </c>
      <c r="O450" s="7" t="s">
        <v>430</v>
      </c>
      <c r="P450" s="7">
        <v>12049</v>
      </c>
      <c r="Q450" s="8">
        <v>468</v>
      </c>
      <c r="R450" s="12">
        <v>0.215</v>
      </c>
      <c r="S450" s="12">
        <v>0.28899999999999998</v>
      </c>
      <c r="T450" s="10">
        <f t="shared" si="22"/>
        <v>494.20300844999997</v>
      </c>
    </row>
    <row r="451" spans="1:20" x14ac:dyDescent="0.25">
      <c r="A451" s="11" t="s">
        <v>396</v>
      </c>
      <c r="B451" s="7">
        <v>1352</v>
      </c>
      <c r="C451" s="7" t="s">
        <v>430</v>
      </c>
      <c r="D451" s="7">
        <v>1581.5</v>
      </c>
      <c r="E451" s="7">
        <v>1624</v>
      </c>
      <c r="F451" s="9">
        <v>42</v>
      </c>
      <c r="G451" s="7" t="s">
        <v>430</v>
      </c>
      <c r="H451" s="7">
        <v>20</v>
      </c>
      <c r="I451" s="8">
        <v>12</v>
      </c>
      <c r="J451" s="7">
        <v>95</v>
      </c>
      <c r="K451" s="7" t="s">
        <v>430</v>
      </c>
      <c r="L451" s="7">
        <v>540</v>
      </c>
      <c r="M451" s="7">
        <v>15</v>
      </c>
      <c r="N451" s="9">
        <v>5053</v>
      </c>
      <c r="O451" s="7" t="s">
        <v>430</v>
      </c>
      <c r="P451" s="7">
        <v>15869</v>
      </c>
      <c r="Q451" s="8">
        <v>191</v>
      </c>
      <c r="R451" s="12">
        <v>0.17599999999999999</v>
      </c>
      <c r="S451" s="12">
        <v>0.23899999999999999</v>
      </c>
      <c r="T451" s="10">
        <f t="shared" si="22"/>
        <v>536.26755731200001</v>
      </c>
    </row>
    <row r="452" spans="1:20" x14ac:dyDescent="0.25">
      <c r="A452" s="11" t="s">
        <v>394</v>
      </c>
      <c r="B452" s="7">
        <v>1351</v>
      </c>
      <c r="C452" s="7" t="s">
        <v>430</v>
      </c>
      <c r="D452" s="7">
        <v>1581</v>
      </c>
      <c r="E452" s="7">
        <v>1622</v>
      </c>
      <c r="F452" s="9">
        <v>45</v>
      </c>
      <c r="G452" s="7" t="s">
        <v>430</v>
      </c>
      <c r="H452" s="7">
        <v>22</v>
      </c>
      <c r="I452" s="8">
        <v>20</v>
      </c>
      <c r="J452" s="7">
        <v>80</v>
      </c>
      <c r="K452" s="7" t="s">
        <v>430</v>
      </c>
      <c r="L452" s="7">
        <v>415</v>
      </c>
      <c r="M452" s="7">
        <v>15</v>
      </c>
      <c r="N452" s="9">
        <v>4559</v>
      </c>
      <c r="O452" s="7" t="s">
        <v>430</v>
      </c>
      <c r="P452" s="7">
        <v>13878</v>
      </c>
      <c r="Q452" s="8">
        <v>319</v>
      </c>
      <c r="R452" s="12">
        <v>0.193</v>
      </c>
      <c r="S452" s="12">
        <v>0.24299999999999999</v>
      </c>
      <c r="T452" s="10">
        <f t="shared" si="22"/>
        <v>536.94901513800005</v>
      </c>
    </row>
    <row r="453" spans="1:20" x14ac:dyDescent="0.25">
      <c r="A453" s="11" t="s">
        <v>406</v>
      </c>
      <c r="B453" s="7">
        <v>1353</v>
      </c>
      <c r="C453" s="7" t="s">
        <v>430</v>
      </c>
      <c r="D453" s="7">
        <v>1581.5</v>
      </c>
      <c r="E453" s="7">
        <v>1622</v>
      </c>
      <c r="F453" s="9">
        <v>48</v>
      </c>
      <c r="G453" s="7" t="s">
        <v>430</v>
      </c>
      <c r="H453" s="7">
        <v>19</v>
      </c>
      <c r="I453" s="8">
        <v>18</v>
      </c>
      <c r="J453" s="7">
        <v>55</v>
      </c>
      <c r="K453" s="7" t="s">
        <v>430</v>
      </c>
      <c r="L453" s="7">
        <v>360</v>
      </c>
      <c r="M453" s="7">
        <v>12</v>
      </c>
      <c r="N453" s="9">
        <v>3075</v>
      </c>
      <c r="O453" s="7" t="s">
        <v>430</v>
      </c>
      <c r="P453" s="7">
        <v>10050</v>
      </c>
      <c r="Q453" s="8">
        <v>230</v>
      </c>
      <c r="R453" s="12">
        <v>0.153</v>
      </c>
      <c r="S453" s="12">
        <v>0.23</v>
      </c>
      <c r="T453" s="10">
        <f t="shared" si="22"/>
        <v>539.10004505799998</v>
      </c>
    </row>
    <row r="454" spans="1:20" x14ac:dyDescent="0.25">
      <c r="A454" s="11" t="s">
        <v>399</v>
      </c>
      <c r="B454" s="7">
        <v>1352</v>
      </c>
      <c r="C454" s="7" t="s">
        <v>430</v>
      </c>
      <c r="D454" s="7">
        <v>1581</v>
      </c>
      <c r="E454" s="7">
        <v>1623</v>
      </c>
      <c r="F454" s="9">
        <v>40</v>
      </c>
      <c r="G454" s="7" t="s">
        <v>430</v>
      </c>
      <c r="H454" s="7">
        <v>20</v>
      </c>
      <c r="I454" s="8">
        <v>11</v>
      </c>
      <c r="J454" s="7">
        <v>105</v>
      </c>
      <c r="K454" s="7" t="s">
        <v>430</v>
      </c>
      <c r="L454" s="7">
        <v>630</v>
      </c>
      <c r="M454" s="7">
        <v>35</v>
      </c>
      <c r="N454" s="9">
        <v>5532</v>
      </c>
      <c r="O454" s="7" t="s">
        <v>430</v>
      </c>
      <c r="P454" s="7">
        <v>18194</v>
      </c>
      <c r="Q454" s="8">
        <v>409</v>
      </c>
      <c r="R454" s="12">
        <v>0.16700000000000001</v>
      </c>
      <c r="S454" s="12">
        <v>0.22900000000000001</v>
      </c>
      <c r="T454" s="10">
        <f t="shared" si="22"/>
        <v>544.29838681799993</v>
      </c>
    </row>
    <row r="455" spans="1:20" x14ac:dyDescent="0.25">
      <c r="A455" s="11" t="s">
        <v>397</v>
      </c>
      <c r="B455" s="7">
        <v>1350</v>
      </c>
      <c r="C455" s="7" t="s">
        <v>430</v>
      </c>
      <c r="D455" s="7">
        <v>1580</v>
      </c>
      <c r="E455" s="7">
        <v>1622</v>
      </c>
      <c r="F455" s="9">
        <v>42</v>
      </c>
      <c r="G455" s="7" t="s">
        <v>430</v>
      </c>
      <c r="H455" s="7">
        <v>20</v>
      </c>
      <c r="I455" s="8">
        <v>12</v>
      </c>
      <c r="J455" s="7">
        <v>90</v>
      </c>
      <c r="K455" s="7" t="s">
        <v>430</v>
      </c>
      <c r="L455" s="7">
        <v>540</v>
      </c>
      <c r="M455" s="7">
        <v>40</v>
      </c>
      <c r="N455" s="9">
        <v>4787</v>
      </c>
      <c r="O455" s="7" t="s">
        <v>430</v>
      </c>
      <c r="P455" s="7">
        <v>16417</v>
      </c>
      <c r="Q455" s="8">
        <v>510</v>
      </c>
      <c r="R455" s="12">
        <v>0.16700000000000001</v>
      </c>
      <c r="S455" s="12">
        <v>0.22</v>
      </c>
      <c r="T455" s="10">
        <f t="shared" si="22"/>
        <v>553.90138681799988</v>
      </c>
    </row>
    <row r="456" spans="1:20" x14ac:dyDescent="0.25">
      <c r="A456" s="11" t="s">
        <v>404</v>
      </c>
      <c r="B456" s="7">
        <v>1353</v>
      </c>
      <c r="C456" s="7" t="s">
        <v>430</v>
      </c>
      <c r="D456" s="7">
        <v>1580.5</v>
      </c>
      <c r="E456" s="7">
        <v>1623</v>
      </c>
      <c r="F456" s="9">
        <v>46</v>
      </c>
      <c r="G456" s="7" t="s">
        <v>430</v>
      </c>
      <c r="H456" s="7">
        <v>22</v>
      </c>
      <c r="I456" s="8">
        <v>15</v>
      </c>
      <c r="J456" s="7">
        <v>60</v>
      </c>
      <c r="K456" s="7" t="s">
        <v>430</v>
      </c>
      <c r="L456" s="7">
        <v>390</v>
      </c>
      <c r="M456" s="7">
        <v>21</v>
      </c>
      <c r="N456" s="9">
        <v>3215</v>
      </c>
      <c r="O456" s="7" t="s">
        <v>430</v>
      </c>
      <c r="P456" s="7">
        <v>13042</v>
      </c>
      <c r="Q456" s="8">
        <v>335</v>
      </c>
      <c r="R456" s="12">
        <v>0.154</v>
      </c>
      <c r="S456" s="12">
        <v>0.19400000000000001</v>
      </c>
      <c r="T456" s="10">
        <f t="shared" si="22"/>
        <v>577.80818919199987</v>
      </c>
    </row>
    <row r="457" spans="1:20" x14ac:dyDescent="0.25">
      <c r="A457" s="11" t="s">
        <v>398</v>
      </c>
      <c r="B457" s="7">
        <v>1351</v>
      </c>
      <c r="C457" s="7" t="s">
        <v>430</v>
      </c>
      <c r="D457" s="7">
        <v>1581</v>
      </c>
      <c r="E457" s="7">
        <v>1623</v>
      </c>
      <c r="F457" s="9">
        <v>43</v>
      </c>
      <c r="G457" s="7" t="s">
        <v>430</v>
      </c>
      <c r="H457" s="7">
        <v>20</v>
      </c>
      <c r="I457" s="8">
        <v>12</v>
      </c>
      <c r="J457" s="7">
        <v>95</v>
      </c>
      <c r="K457" s="7" t="s">
        <v>430</v>
      </c>
      <c r="L457" s="7">
        <v>810</v>
      </c>
      <c r="M457" s="7">
        <v>20</v>
      </c>
      <c r="N457" s="9">
        <v>5173</v>
      </c>
      <c r="O457" s="7" t="s">
        <v>430</v>
      </c>
      <c r="P457" s="7">
        <v>24625</v>
      </c>
      <c r="Q457" s="8">
        <v>255</v>
      </c>
      <c r="R457" s="12">
        <v>0.11700000000000001</v>
      </c>
      <c r="S457" s="12">
        <v>0.17199999999999999</v>
      </c>
      <c r="T457" s="10">
        <f t="shared" si="22"/>
        <v>590.21744641799989</v>
      </c>
    </row>
    <row r="458" spans="1:20" x14ac:dyDescent="0.25">
      <c r="A458" s="11" t="s">
        <v>405</v>
      </c>
      <c r="B458" s="7">
        <v>1353</v>
      </c>
      <c r="C458" s="7" t="s">
        <v>430</v>
      </c>
      <c r="D458" s="7">
        <v>1581.5</v>
      </c>
      <c r="E458" s="7">
        <v>1621</v>
      </c>
      <c r="F458" s="9">
        <v>46</v>
      </c>
      <c r="G458" s="7" t="s">
        <v>430</v>
      </c>
      <c r="H458" s="7">
        <v>19</v>
      </c>
      <c r="I458" s="8">
        <v>15</v>
      </c>
      <c r="J458" s="7">
        <v>53</v>
      </c>
      <c r="K458" s="7" t="s">
        <v>430</v>
      </c>
      <c r="L458" s="7">
        <v>550</v>
      </c>
      <c r="M458" s="7">
        <v>10</v>
      </c>
      <c r="N458" s="9">
        <v>2840</v>
      </c>
      <c r="O458" s="7" t="s">
        <v>430</v>
      </c>
      <c r="P458" s="7">
        <v>15355</v>
      </c>
      <c r="Q458" s="8">
        <v>160</v>
      </c>
      <c r="R458" s="12">
        <v>9.6000000000000002E-2</v>
      </c>
      <c r="S458" s="12">
        <v>0.155</v>
      </c>
      <c r="T458" s="10">
        <f t="shared" si="22"/>
        <v>601.97824019200004</v>
      </c>
    </row>
    <row r="459" spans="1:20" x14ac:dyDescent="0.25">
      <c r="A459" s="11" t="s">
        <v>407</v>
      </c>
      <c r="B459" s="7">
        <v>1354</v>
      </c>
      <c r="C459" s="7" t="s">
        <v>430</v>
      </c>
      <c r="D459" s="7">
        <v>1581</v>
      </c>
      <c r="E459" s="7">
        <v>1624</v>
      </c>
      <c r="F459" s="9">
        <v>40</v>
      </c>
      <c r="G459" s="7" t="s">
        <v>430</v>
      </c>
      <c r="H459" s="7">
        <v>20</v>
      </c>
      <c r="I459" s="8">
        <v>8</v>
      </c>
      <c r="J459" s="7">
        <v>40</v>
      </c>
      <c r="K459" s="7" t="s">
        <v>430</v>
      </c>
      <c r="L459" s="7">
        <v>340</v>
      </c>
      <c r="M459" s="7">
        <v>15</v>
      </c>
      <c r="N459" s="9">
        <v>1864</v>
      </c>
      <c r="O459" s="7" t="s">
        <v>430</v>
      </c>
      <c r="P459" s="7">
        <v>9991</v>
      </c>
      <c r="Q459" s="8">
        <v>128</v>
      </c>
      <c r="R459" s="12">
        <v>0.11799999999999999</v>
      </c>
      <c r="S459" s="12">
        <v>0.156</v>
      </c>
      <c r="T459" s="10">
        <f t="shared" si="22"/>
        <v>607.59139648799987</v>
      </c>
    </row>
    <row r="460" spans="1:20" x14ac:dyDescent="0.25">
      <c r="A460" s="14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31" t="s">
        <v>6</v>
      </c>
      <c r="R460" s="32">
        <f>AVERAGE(R445:R459)</f>
        <v>0.19806666666666661</v>
      </c>
      <c r="S460" s="25">
        <f>AVERAGE(S445:S459)</f>
        <v>0.25126666666666669</v>
      </c>
      <c r="T460" s="26">
        <f>AVERAGE(T445:T459)</f>
        <v>529.07622030973334</v>
      </c>
    </row>
    <row r="461" spans="1:20" x14ac:dyDescent="0.25">
      <c r="A461" s="14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31" t="s">
        <v>9</v>
      </c>
      <c r="R461" s="32">
        <f>_xlfn.STDEV.P(R445:R459)</f>
        <v>8.0177691549596586E-2</v>
      </c>
      <c r="S461" s="25">
        <f>_xlfn.STDEV.P(S445:S459)</f>
        <v>6.7864047100720956E-2</v>
      </c>
      <c r="T461" s="26">
        <f>_xlfn.STDEV.P(T445:T459)</f>
        <v>51.139553364650531</v>
      </c>
    </row>
    <row r="462" spans="1:20" x14ac:dyDescent="0.25">
      <c r="A462" s="14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31" t="s">
        <v>7</v>
      </c>
      <c r="R462" s="32">
        <f>R461/(SQRT(T464))</f>
        <v>2.0701790940596182E-2</v>
      </c>
      <c r="S462" s="25">
        <f>S461/(SQRT(T464))</f>
        <v>1.7522421615155201E-2</v>
      </c>
      <c r="T462" s="26">
        <f>T461/(SQRT(T464))</f>
        <v>13.204175900918464</v>
      </c>
    </row>
    <row r="463" spans="1:20" x14ac:dyDescent="0.25">
      <c r="A463" s="14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30"/>
      <c r="R463" s="28"/>
      <c r="S463" s="29" t="s">
        <v>8</v>
      </c>
      <c r="T463" s="26">
        <f>2*(SQRT(T461^2+50^2))/SQRT(T464)</f>
        <v>36.933287310450048</v>
      </c>
    </row>
    <row r="464" spans="1:20" x14ac:dyDescent="0.25">
      <c r="A464" s="14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30"/>
      <c r="R464" s="28"/>
      <c r="S464" s="29" t="s">
        <v>10</v>
      </c>
      <c r="T464" s="26">
        <v>15</v>
      </c>
    </row>
    <row r="465" spans="1:20" x14ac:dyDescent="0.25">
      <c r="A465"/>
      <c r="E465" s="1"/>
      <c r="I465" s="1"/>
      <c r="M465" s="1"/>
      <c r="Q465" s="1"/>
      <c r="S465" s="4"/>
      <c r="T465" s="1"/>
    </row>
    <row r="466" spans="1:20" x14ac:dyDescent="0.25">
      <c r="A466" s="11" t="s">
        <v>417</v>
      </c>
      <c r="B466" s="7">
        <v>1348</v>
      </c>
      <c r="C466" s="7" t="s">
        <v>430</v>
      </c>
      <c r="D466" s="7">
        <v>1582.5</v>
      </c>
      <c r="E466" s="7">
        <v>1620</v>
      </c>
      <c r="F466" s="9">
        <v>50</v>
      </c>
      <c r="G466" s="7" t="s">
        <v>430</v>
      </c>
      <c r="H466" s="7">
        <v>26</v>
      </c>
      <c r="I466" s="8">
        <v>20</v>
      </c>
      <c r="J466" s="7">
        <v>235</v>
      </c>
      <c r="K466" s="7" t="s">
        <v>430</v>
      </c>
      <c r="L466" s="7">
        <v>510</v>
      </c>
      <c r="M466" s="7">
        <v>41</v>
      </c>
      <c r="N466" s="9">
        <v>14284</v>
      </c>
      <c r="O466" s="7" t="s">
        <v>430</v>
      </c>
      <c r="P466" s="7">
        <v>19483</v>
      </c>
      <c r="Q466" s="8">
        <v>872</v>
      </c>
      <c r="R466" s="12">
        <v>0.46100000000000002</v>
      </c>
      <c r="S466" s="12">
        <v>0.41199999999999998</v>
      </c>
      <c r="T466" s="10">
        <f t="shared" ref="T466:T477" si="23">737.3+320.9*(R466)-1067*(S466)-80.638*(R466^2)</f>
        <v>428.49363160199994</v>
      </c>
    </row>
    <row r="467" spans="1:20" x14ac:dyDescent="0.25">
      <c r="A467" s="11" t="s">
        <v>411</v>
      </c>
      <c r="B467" s="7">
        <v>1352</v>
      </c>
      <c r="C467" s="7" t="s">
        <v>430</v>
      </c>
      <c r="D467" s="7">
        <v>1582</v>
      </c>
      <c r="E467" s="7">
        <v>1620</v>
      </c>
      <c r="F467" s="9">
        <v>50</v>
      </c>
      <c r="G467" s="7" t="s">
        <v>430</v>
      </c>
      <c r="H467" s="7">
        <v>23</v>
      </c>
      <c r="I467" s="8">
        <v>20</v>
      </c>
      <c r="J467" s="7">
        <v>255</v>
      </c>
      <c r="K467" s="7" t="s">
        <v>430</v>
      </c>
      <c r="L467" s="7">
        <v>770</v>
      </c>
      <c r="M467" s="7">
        <v>70</v>
      </c>
      <c r="N467" s="9">
        <v>14853</v>
      </c>
      <c r="O467" s="7" t="s">
        <v>430</v>
      </c>
      <c r="P467" s="7">
        <v>26022</v>
      </c>
      <c r="Q467" s="8">
        <v>1489</v>
      </c>
      <c r="R467" s="12">
        <v>0.33100000000000002</v>
      </c>
      <c r="S467" s="12">
        <v>0.35099999999999998</v>
      </c>
      <c r="T467" s="10">
        <f t="shared" si="23"/>
        <v>460.16612008199996</v>
      </c>
    </row>
    <row r="468" spans="1:20" x14ac:dyDescent="0.25">
      <c r="A468" s="11" t="s">
        <v>415</v>
      </c>
      <c r="B468" s="7">
        <v>1350</v>
      </c>
      <c r="C468" s="7" t="s">
        <v>430</v>
      </c>
      <c r="D468" s="7">
        <v>1581.52</v>
      </c>
      <c r="E468" s="7">
        <v>1622</v>
      </c>
      <c r="F468" s="9">
        <v>43</v>
      </c>
      <c r="G468" s="7" t="s">
        <v>430</v>
      </c>
      <c r="H468" s="7">
        <v>24</v>
      </c>
      <c r="I468" s="8">
        <v>17</v>
      </c>
      <c r="J468" s="7">
        <v>295</v>
      </c>
      <c r="K468" s="7" t="s">
        <v>430</v>
      </c>
      <c r="L468" s="7">
        <v>710</v>
      </c>
      <c r="M468" s="7">
        <v>70</v>
      </c>
      <c r="N468" s="9">
        <v>15421</v>
      </c>
      <c r="O468" s="7" t="s">
        <v>430</v>
      </c>
      <c r="P468" s="7">
        <v>25037</v>
      </c>
      <c r="Q468" s="8">
        <v>1266</v>
      </c>
      <c r="R468" s="12">
        <v>0.41499999999999998</v>
      </c>
      <c r="S468" s="12">
        <v>0.37</v>
      </c>
      <c r="T468" s="10">
        <f t="shared" si="23"/>
        <v>461.79562044999994</v>
      </c>
    </row>
    <row r="469" spans="1:20" x14ac:dyDescent="0.25">
      <c r="A469" s="11" t="s">
        <v>413</v>
      </c>
      <c r="B469" s="7">
        <v>1351</v>
      </c>
      <c r="C469" s="7" t="s">
        <v>430</v>
      </c>
      <c r="D469" s="7">
        <v>1582</v>
      </c>
      <c r="E469" s="7">
        <v>1624</v>
      </c>
      <c r="F469" s="9">
        <v>43</v>
      </c>
      <c r="G469" s="7" t="s">
        <v>430</v>
      </c>
      <c r="H469" s="7">
        <v>24</v>
      </c>
      <c r="I469" s="8">
        <v>11</v>
      </c>
      <c r="J469" s="7">
        <v>185</v>
      </c>
      <c r="K469" s="7" t="s">
        <v>430</v>
      </c>
      <c r="L469" s="7">
        <v>550</v>
      </c>
      <c r="M469" s="7">
        <v>55</v>
      </c>
      <c r="N469" s="9">
        <v>9671</v>
      </c>
      <c r="O469" s="7" t="s">
        <v>430</v>
      </c>
      <c r="P469" s="7">
        <v>19395</v>
      </c>
      <c r="Q469" s="8">
        <v>643</v>
      </c>
      <c r="R469" s="12">
        <v>0.33600000000000002</v>
      </c>
      <c r="S469" s="12">
        <v>0.32600000000000001</v>
      </c>
      <c r="T469" s="10">
        <f t="shared" si="23"/>
        <v>488.17669235199998</v>
      </c>
    </row>
    <row r="470" spans="1:20" x14ac:dyDescent="0.25">
      <c r="A470" s="11" t="s">
        <v>419</v>
      </c>
      <c r="B470" s="7">
        <v>1352</v>
      </c>
      <c r="C470" s="7" t="s">
        <v>430</v>
      </c>
      <c r="D470" s="7">
        <v>1582</v>
      </c>
      <c r="E470" s="7">
        <v>1619</v>
      </c>
      <c r="F470" s="9">
        <v>44</v>
      </c>
      <c r="G470" s="7" t="s">
        <v>430</v>
      </c>
      <c r="H470" s="7">
        <v>24</v>
      </c>
      <c r="I470" s="8">
        <v>20</v>
      </c>
      <c r="J470" s="7">
        <v>195</v>
      </c>
      <c r="K470" s="7" t="s">
        <v>430</v>
      </c>
      <c r="L470" s="7">
        <v>650</v>
      </c>
      <c r="M470" s="7">
        <v>60</v>
      </c>
      <c r="N470" s="9">
        <v>10430</v>
      </c>
      <c r="O470" s="7" t="s">
        <v>430</v>
      </c>
      <c r="P470" s="7">
        <v>21734</v>
      </c>
      <c r="Q470" s="8">
        <v>1276</v>
      </c>
      <c r="R470" s="12">
        <v>0.3</v>
      </c>
      <c r="S470" s="12">
        <v>0.312</v>
      </c>
      <c r="T470" s="10">
        <f t="shared" si="23"/>
        <v>493.40857999999992</v>
      </c>
    </row>
    <row r="471" spans="1:20" x14ac:dyDescent="0.25">
      <c r="A471" s="11" t="s">
        <v>412</v>
      </c>
      <c r="B471" s="7">
        <v>1345</v>
      </c>
      <c r="C471" s="7" t="s">
        <v>430</v>
      </c>
      <c r="D471" s="7">
        <v>1581.5</v>
      </c>
      <c r="E471" s="7">
        <v>1620</v>
      </c>
      <c r="F471" s="9">
        <v>46</v>
      </c>
      <c r="G471" s="7" t="s">
        <v>430</v>
      </c>
      <c r="H471" s="7">
        <v>23</v>
      </c>
      <c r="I471" s="8">
        <v>18</v>
      </c>
      <c r="J471" s="7">
        <v>165</v>
      </c>
      <c r="K471" s="7" t="s">
        <v>430</v>
      </c>
      <c r="L471" s="7">
        <v>600</v>
      </c>
      <c r="M471" s="7">
        <v>40</v>
      </c>
      <c r="N471" s="9">
        <v>8842</v>
      </c>
      <c r="O471" s="7" t="s">
        <v>430</v>
      </c>
      <c r="P471" s="7">
        <v>20277</v>
      </c>
      <c r="Q471" s="8">
        <v>766</v>
      </c>
      <c r="R471" s="12">
        <v>0.27500000000000002</v>
      </c>
      <c r="S471" s="12">
        <v>0.29599999999999999</v>
      </c>
      <c r="T471" s="10">
        <f t="shared" si="23"/>
        <v>503.61725124999992</v>
      </c>
    </row>
    <row r="472" spans="1:20" x14ac:dyDescent="0.25">
      <c r="A472" s="11" t="s">
        <v>416</v>
      </c>
      <c r="B472" s="7">
        <v>1351</v>
      </c>
      <c r="C472" s="7" t="s">
        <v>430</v>
      </c>
      <c r="D472" s="7">
        <v>1582</v>
      </c>
      <c r="E472" s="7">
        <v>1622</v>
      </c>
      <c r="F472" s="9">
        <v>46</v>
      </c>
      <c r="G472" s="7" t="s">
        <v>430</v>
      </c>
      <c r="H472" s="7">
        <v>26</v>
      </c>
      <c r="I472" s="8">
        <v>17</v>
      </c>
      <c r="J472" s="7">
        <v>145</v>
      </c>
      <c r="K472" s="7" t="s">
        <v>430</v>
      </c>
      <c r="L472" s="7">
        <v>490</v>
      </c>
      <c r="M472" s="7">
        <v>44</v>
      </c>
      <c r="N472" s="9">
        <v>8109</v>
      </c>
      <c r="O472" s="7" t="s">
        <v>430</v>
      </c>
      <c r="P472" s="7">
        <v>18719</v>
      </c>
      <c r="Q472" s="8">
        <v>795</v>
      </c>
      <c r="R472" s="12">
        <v>0.29599999999999999</v>
      </c>
      <c r="S472" s="12">
        <v>0.29399999999999998</v>
      </c>
      <c r="T472" s="10">
        <f t="shared" si="23"/>
        <v>511.52322099200001</v>
      </c>
    </row>
    <row r="473" spans="1:20" x14ac:dyDescent="0.25">
      <c r="A473" s="11" t="s">
        <v>409</v>
      </c>
      <c r="B473" s="7">
        <v>1350</v>
      </c>
      <c r="C473" s="7" t="s">
        <v>430</v>
      </c>
      <c r="D473" s="7">
        <v>1582</v>
      </c>
      <c r="E473" s="7">
        <v>1622</v>
      </c>
      <c r="F473" s="9">
        <v>41</v>
      </c>
      <c r="G473" s="7" t="s">
        <v>430</v>
      </c>
      <c r="H473" s="7">
        <v>23</v>
      </c>
      <c r="I473" s="8">
        <v>15</v>
      </c>
      <c r="J473" s="7">
        <v>145</v>
      </c>
      <c r="K473" s="7" t="s">
        <v>430</v>
      </c>
      <c r="L473" s="7">
        <v>480</v>
      </c>
      <c r="M473" s="7">
        <v>48</v>
      </c>
      <c r="N473" s="9">
        <v>6926</v>
      </c>
      <c r="O473" s="7" t="s">
        <v>430</v>
      </c>
      <c r="P473" s="7">
        <v>16221</v>
      </c>
      <c r="Q473" s="8">
        <v>766</v>
      </c>
      <c r="R473" s="12">
        <v>0.30199999999999999</v>
      </c>
      <c r="S473" s="12">
        <v>0.28999999999999998</v>
      </c>
      <c r="T473" s="10">
        <f t="shared" si="23"/>
        <v>517.42729184799998</v>
      </c>
    </row>
    <row r="474" spans="1:20" x14ac:dyDescent="0.25">
      <c r="A474" s="11" t="s">
        <v>418</v>
      </c>
      <c r="B474" s="7">
        <v>1352</v>
      </c>
      <c r="C474" s="7" t="s">
        <v>430</v>
      </c>
      <c r="D474" s="7">
        <v>1581</v>
      </c>
      <c r="E474" s="7">
        <v>1620</v>
      </c>
      <c r="F474" s="9">
        <v>44</v>
      </c>
      <c r="G474" s="7" t="s">
        <v>430</v>
      </c>
      <c r="H474" s="7">
        <v>24</v>
      </c>
      <c r="I474" s="8">
        <v>12</v>
      </c>
      <c r="J474" s="7">
        <v>110</v>
      </c>
      <c r="K474" s="7" t="s">
        <v>430</v>
      </c>
      <c r="L474" s="7">
        <v>470</v>
      </c>
      <c r="M474" s="7">
        <v>15</v>
      </c>
      <c r="N474" s="9">
        <v>5884</v>
      </c>
      <c r="O474" s="7" t="s">
        <v>430</v>
      </c>
      <c r="P474" s="7">
        <v>16574</v>
      </c>
      <c r="Q474" s="8">
        <v>191</v>
      </c>
      <c r="R474" s="12">
        <v>0.23400000000000001</v>
      </c>
      <c r="S474" s="12">
        <v>0.26</v>
      </c>
      <c r="T474" s="10">
        <f t="shared" si="23"/>
        <v>530.55518567199988</v>
      </c>
    </row>
    <row r="475" spans="1:20" x14ac:dyDescent="0.25">
      <c r="A475" s="11" t="s">
        <v>410</v>
      </c>
      <c r="B475" s="7">
        <v>1354</v>
      </c>
      <c r="C475" s="7" t="s">
        <v>430</v>
      </c>
      <c r="D475" s="7">
        <v>1582</v>
      </c>
      <c r="E475" s="7">
        <v>1622</v>
      </c>
      <c r="F475" s="9">
        <v>39</v>
      </c>
      <c r="G475" s="7" t="s">
        <v>430</v>
      </c>
      <c r="H475" s="7">
        <v>21</v>
      </c>
      <c r="I475" s="8">
        <v>15</v>
      </c>
      <c r="J475" s="7">
        <v>188</v>
      </c>
      <c r="K475" s="7" t="s">
        <v>430</v>
      </c>
      <c r="L475" s="7">
        <v>920</v>
      </c>
      <c r="M475" s="7">
        <v>30</v>
      </c>
      <c r="N475" s="9">
        <v>8541</v>
      </c>
      <c r="O475" s="7" t="s">
        <v>430</v>
      </c>
      <c r="P475" s="7">
        <v>28387</v>
      </c>
      <c r="Q475" s="8">
        <v>479</v>
      </c>
      <c r="R475" s="12">
        <v>0.20399999999999999</v>
      </c>
      <c r="S475" s="12">
        <v>0.22800000000000001</v>
      </c>
      <c r="T475" s="10">
        <f t="shared" si="23"/>
        <v>556.13176899199993</v>
      </c>
    </row>
    <row r="476" spans="1:20" x14ac:dyDescent="0.25">
      <c r="A476" s="11" t="s">
        <v>408</v>
      </c>
      <c r="B476" s="7">
        <v>1350</v>
      </c>
      <c r="C476" s="7" t="s">
        <v>430</v>
      </c>
      <c r="D476" s="7">
        <v>1581</v>
      </c>
      <c r="E476" s="7">
        <v>1623</v>
      </c>
      <c r="F476" s="9">
        <v>37</v>
      </c>
      <c r="G476" s="7" t="s">
        <v>430</v>
      </c>
      <c r="H476" s="7">
        <v>22</v>
      </c>
      <c r="I476" s="8">
        <v>11</v>
      </c>
      <c r="J476" s="7">
        <v>110</v>
      </c>
      <c r="K476" s="7" t="s">
        <v>430</v>
      </c>
      <c r="L476" s="7">
        <v>500</v>
      </c>
      <c r="M476" s="7">
        <v>65</v>
      </c>
      <c r="N476" s="9">
        <v>4741</v>
      </c>
      <c r="O476" s="7" t="s">
        <v>430</v>
      </c>
      <c r="P476" s="7">
        <v>16163</v>
      </c>
      <c r="Q476" s="8">
        <v>760</v>
      </c>
      <c r="R476" s="12">
        <v>0.22</v>
      </c>
      <c r="S476" s="12">
        <v>0.219</v>
      </c>
      <c r="T476" s="10">
        <f t="shared" si="23"/>
        <v>570.32212079999988</v>
      </c>
    </row>
    <row r="477" spans="1:20" x14ac:dyDescent="0.25">
      <c r="A477" s="11" t="s">
        <v>414</v>
      </c>
      <c r="B477" s="7">
        <v>1352</v>
      </c>
      <c r="C477" s="7" t="s">
        <v>430</v>
      </c>
      <c r="D477" s="7">
        <v>1581.52</v>
      </c>
      <c r="E477" s="7">
        <v>1622</v>
      </c>
      <c r="F477" s="9">
        <v>43</v>
      </c>
      <c r="G477" s="7" t="s">
        <v>430</v>
      </c>
      <c r="H477" s="7">
        <v>22</v>
      </c>
      <c r="I477" s="8">
        <v>22</v>
      </c>
      <c r="J477" s="7">
        <v>107</v>
      </c>
      <c r="K477" s="7" t="s">
        <v>430</v>
      </c>
      <c r="L477" s="7">
        <v>720</v>
      </c>
      <c r="M477" s="7">
        <v>18</v>
      </c>
      <c r="N477" s="9">
        <v>5593</v>
      </c>
      <c r="O477" s="7" t="s">
        <v>430</v>
      </c>
      <c r="P477" s="7">
        <v>23274</v>
      </c>
      <c r="Q477" s="8">
        <v>421</v>
      </c>
      <c r="R477" s="12">
        <v>0.14899999999999999</v>
      </c>
      <c r="S477" s="12">
        <v>0.19</v>
      </c>
      <c r="T477" s="10">
        <f t="shared" si="23"/>
        <v>580.59385576199998</v>
      </c>
    </row>
    <row r="478" spans="1:20" x14ac:dyDescent="0.25">
      <c r="A478" s="14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31" t="s">
        <v>6</v>
      </c>
      <c r="R478" s="32">
        <f>AVERAGE(R466:R477)</f>
        <v>0.29358333333333336</v>
      </c>
      <c r="S478" s="25">
        <f>AVERAGE(S466:S477)</f>
        <v>0.29566666666666669</v>
      </c>
      <c r="T478" s="26">
        <f>AVERAGE(T466:T477)</f>
        <v>508.51761165016654</v>
      </c>
    </row>
    <row r="479" spans="1:20" x14ac:dyDescent="0.25">
      <c r="A479" s="14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31" t="s">
        <v>9</v>
      </c>
      <c r="R479" s="32">
        <f>_xlfn.STDEV.P(R466:R477)</f>
        <v>8.3828652950858867E-2</v>
      </c>
      <c r="S479" s="25">
        <f>_xlfn.STDEV.P(S466:S477)</f>
        <v>6.207298571484627E-2</v>
      </c>
      <c r="T479" s="26">
        <f>_xlfn.STDEV.P(T466:T477)</f>
        <v>44.202808170673713</v>
      </c>
    </row>
    <row r="480" spans="1:20" x14ac:dyDescent="0.25">
      <c r="A480" s="14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31" t="s">
        <v>7</v>
      </c>
      <c r="R480" s="32">
        <f>R479/(SQRT(T482))</f>
        <v>2.4199247673491044E-2</v>
      </c>
      <c r="S480" s="25">
        <f>S479/(SQRT(T482))</f>
        <v>1.7918927505935146E-2</v>
      </c>
      <c r="T480" s="26">
        <f>T479/(SQRT(T482))</f>
        <v>12.760251598137929</v>
      </c>
    </row>
    <row r="481" spans="1:20" x14ac:dyDescent="0.25">
      <c r="A481" s="14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30"/>
      <c r="R481" s="28"/>
      <c r="S481" s="29" t="s">
        <v>8</v>
      </c>
      <c r="T481" s="26">
        <f>2*(SQRT(T479^2+50^2))/SQRT(T482)</f>
        <v>38.530889124499318</v>
      </c>
    </row>
    <row r="482" spans="1:20" x14ac:dyDescent="0.25">
      <c r="A482" s="14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30"/>
      <c r="R482" s="28"/>
      <c r="S482" s="29" t="s">
        <v>10</v>
      </c>
      <c r="T482" s="26">
        <v>12</v>
      </c>
    </row>
    <row r="483" spans="1:20" x14ac:dyDescent="0.25">
      <c r="A483"/>
      <c r="E483" s="1"/>
      <c r="I483" s="1"/>
      <c r="M483" s="1"/>
      <c r="Q483" s="1"/>
      <c r="S483" s="4"/>
      <c r="T483" s="1"/>
    </row>
    <row r="484" spans="1:20" x14ac:dyDescent="0.25">
      <c r="A484" s="11" t="s">
        <v>243</v>
      </c>
      <c r="B484" s="7">
        <v>1352</v>
      </c>
      <c r="C484" s="7" t="s">
        <v>430</v>
      </c>
      <c r="D484" s="7">
        <v>1583</v>
      </c>
      <c r="E484" s="7">
        <v>1618</v>
      </c>
      <c r="F484" s="9">
        <v>61</v>
      </c>
      <c r="G484" s="7" t="s">
        <v>430</v>
      </c>
      <c r="H484" s="7">
        <v>23</v>
      </c>
      <c r="I484" s="8">
        <v>21</v>
      </c>
      <c r="J484" s="7">
        <v>89</v>
      </c>
      <c r="K484" s="7" t="s">
        <v>430</v>
      </c>
      <c r="L484" s="7">
        <v>560</v>
      </c>
      <c r="M484" s="7">
        <v>50</v>
      </c>
      <c r="N484" s="9">
        <v>8528</v>
      </c>
      <c r="O484" s="7" t="s">
        <v>430</v>
      </c>
      <c r="P484" s="7">
        <v>18925</v>
      </c>
      <c r="Q484" s="8">
        <v>1117</v>
      </c>
      <c r="R484" s="12">
        <v>0.159</v>
      </c>
      <c r="S484" s="12">
        <v>0.311</v>
      </c>
      <c r="T484" s="10">
        <f t="shared" ref="T484:T499" si="24">737.3+320.9*(R484)-1067*(S484)-80.638*(R484^2)</f>
        <v>454.44749072199994</v>
      </c>
    </row>
    <row r="485" spans="1:20" x14ac:dyDescent="0.25">
      <c r="A485" s="11" t="s">
        <v>244</v>
      </c>
      <c r="B485" s="7">
        <v>1353</v>
      </c>
      <c r="C485" s="7" t="s">
        <v>430</v>
      </c>
      <c r="D485" s="7">
        <v>1581</v>
      </c>
      <c r="E485" s="7">
        <v>1617</v>
      </c>
      <c r="F485" s="9">
        <v>52</v>
      </c>
      <c r="G485" s="7" t="s">
        <v>430</v>
      </c>
      <c r="H485" s="7">
        <v>24</v>
      </c>
      <c r="I485" s="8">
        <v>19</v>
      </c>
      <c r="J485" s="7">
        <v>140</v>
      </c>
      <c r="K485" s="7" t="s">
        <v>430</v>
      </c>
      <c r="L485" s="7">
        <v>710</v>
      </c>
      <c r="M485" s="7">
        <v>30</v>
      </c>
      <c r="N485" s="9">
        <v>11435</v>
      </c>
      <c r="O485" s="7" t="s">
        <v>430</v>
      </c>
      <c r="P485" s="7">
        <v>25037</v>
      </c>
      <c r="Q485" s="8">
        <v>606</v>
      </c>
      <c r="R485" s="12">
        <v>0.19700000000000001</v>
      </c>
      <c r="S485" s="12">
        <v>0.314</v>
      </c>
      <c r="T485" s="10">
        <f t="shared" si="24"/>
        <v>462.34981985799999</v>
      </c>
    </row>
    <row r="486" spans="1:20" x14ac:dyDescent="0.25">
      <c r="A486" s="11" t="s">
        <v>245</v>
      </c>
      <c r="B486" s="7">
        <v>1351</v>
      </c>
      <c r="C486" s="7" t="s">
        <v>430</v>
      </c>
      <c r="D486" s="7">
        <v>1581</v>
      </c>
      <c r="E486" s="7">
        <v>1614</v>
      </c>
      <c r="F486" s="9">
        <v>58</v>
      </c>
      <c r="G486" s="7" t="s">
        <v>430</v>
      </c>
      <c r="H486" s="7">
        <v>21</v>
      </c>
      <c r="I486" s="8">
        <v>22</v>
      </c>
      <c r="J486" s="7">
        <v>90</v>
      </c>
      <c r="K486" s="7" t="s">
        <v>430</v>
      </c>
      <c r="L486" s="7">
        <v>670</v>
      </c>
      <c r="M486" s="7">
        <v>50</v>
      </c>
      <c r="N486" s="9">
        <v>8200</v>
      </c>
      <c r="O486" s="7" t="s">
        <v>430</v>
      </c>
      <c r="P486" s="7">
        <v>20673</v>
      </c>
      <c r="Q486" s="8">
        <v>1170</v>
      </c>
      <c r="R486" s="12">
        <v>0.13400000000000001</v>
      </c>
      <c r="S486" s="12">
        <v>0.28399999999999997</v>
      </c>
      <c r="T486" s="10">
        <f t="shared" si="24"/>
        <v>475.82466407199996</v>
      </c>
    </row>
    <row r="487" spans="1:20" x14ac:dyDescent="0.25">
      <c r="A487" s="11" t="s">
        <v>246</v>
      </c>
      <c r="B487" s="7">
        <v>1357</v>
      </c>
      <c r="C487" s="7" t="s">
        <v>430</v>
      </c>
      <c r="D487" s="7">
        <v>1581</v>
      </c>
      <c r="E487" s="7">
        <v>1622</v>
      </c>
      <c r="F487" s="9">
        <v>47</v>
      </c>
      <c r="G487" s="7" t="s">
        <v>430</v>
      </c>
      <c r="H487" s="7">
        <v>26</v>
      </c>
      <c r="I487" s="8">
        <v>17</v>
      </c>
      <c r="J487" s="7">
        <v>130</v>
      </c>
      <c r="K487" s="7" t="s">
        <v>430</v>
      </c>
      <c r="L487" s="7">
        <v>530</v>
      </c>
      <c r="M487" s="7">
        <v>20</v>
      </c>
      <c r="N487" s="9">
        <v>9598</v>
      </c>
      <c r="O487" s="7" t="s">
        <v>430</v>
      </c>
      <c r="P487" s="7">
        <v>20946</v>
      </c>
      <c r="Q487" s="8">
        <v>362</v>
      </c>
      <c r="R487" s="12">
        <v>0.245</v>
      </c>
      <c r="S487" s="12">
        <v>0.314</v>
      </c>
      <c r="T487" s="10">
        <f t="shared" si="24"/>
        <v>476.04220404999995</v>
      </c>
    </row>
    <row r="488" spans="1:20" x14ac:dyDescent="0.25">
      <c r="A488" s="11" t="s">
        <v>247</v>
      </c>
      <c r="B488" s="7">
        <v>1361</v>
      </c>
      <c r="C488" s="7" t="s">
        <v>430</v>
      </c>
      <c r="D488" s="7">
        <v>1580</v>
      </c>
      <c r="E488" s="7">
        <v>1619</v>
      </c>
      <c r="F488" s="9">
        <v>53</v>
      </c>
      <c r="G488" s="7" t="s">
        <v>430</v>
      </c>
      <c r="H488" s="7">
        <v>22</v>
      </c>
      <c r="I488" s="8">
        <v>18</v>
      </c>
      <c r="J488" s="7">
        <v>108</v>
      </c>
      <c r="K488" s="7" t="s">
        <v>430</v>
      </c>
      <c r="L488" s="7">
        <v>765</v>
      </c>
      <c r="M488" s="7">
        <v>20</v>
      </c>
      <c r="N488" s="9">
        <v>8991</v>
      </c>
      <c r="O488" s="7" t="s">
        <v>430</v>
      </c>
      <c r="P488" s="7">
        <v>24729</v>
      </c>
      <c r="Q488" s="8">
        <v>383</v>
      </c>
      <c r="R488" s="12">
        <v>0.14099999999999999</v>
      </c>
      <c r="S488" s="12">
        <v>0.26700000000000002</v>
      </c>
      <c r="T488" s="10">
        <f t="shared" si="24"/>
        <v>496.05473592199991</v>
      </c>
    </row>
    <row r="489" spans="1:20" x14ac:dyDescent="0.25">
      <c r="A489" s="11" t="s">
        <v>248</v>
      </c>
      <c r="B489" s="7">
        <v>1355</v>
      </c>
      <c r="C489" s="7" t="s">
        <v>430</v>
      </c>
      <c r="D489" s="7">
        <v>1583</v>
      </c>
      <c r="E489" s="7">
        <v>1619</v>
      </c>
      <c r="F489" s="9">
        <v>42</v>
      </c>
      <c r="G489" s="7" t="s">
        <v>430</v>
      </c>
      <c r="H489" s="7">
        <v>23</v>
      </c>
      <c r="I489" s="8">
        <v>15</v>
      </c>
      <c r="J489" s="7">
        <v>148</v>
      </c>
      <c r="K489" s="7" t="s">
        <v>430</v>
      </c>
      <c r="L489" s="7">
        <v>800</v>
      </c>
      <c r="M489" s="7">
        <v>40</v>
      </c>
      <c r="N489" s="9">
        <v>9764</v>
      </c>
      <c r="O489" s="7" t="s">
        <v>430</v>
      </c>
      <c r="P489" s="7">
        <v>26569</v>
      </c>
      <c r="Q489" s="8">
        <v>638</v>
      </c>
      <c r="R489" s="12">
        <v>0.185</v>
      </c>
      <c r="S489" s="12">
        <v>0.26900000000000002</v>
      </c>
      <c r="T489" s="10">
        <f t="shared" si="24"/>
        <v>506.88366444999991</v>
      </c>
    </row>
    <row r="490" spans="1:20" x14ac:dyDescent="0.25">
      <c r="A490" s="11" t="s">
        <v>249</v>
      </c>
      <c r="B490" s="7">
        <v>1355</v>
      </c>
      <c r="C490" s="7" t="s">
        <v>430</v>
      </c>
      <c r="D490" s="7">
        <v>1582</v>
      </c>
      <c r="E490" s="7">
        <v>1619</v>
      </c>
      <c r="F490" s="9">
        <v>43</v>
      </c>
      <c r="G490" s="7" t="s">
        <v>430</v>
      </c>
      <c r="H490" s="7">
        <v>25</v>
      </c>
      <c r="I490" s="8">
        <v>17</v>
      </c>
      <c r="J490" s="7">
        <v>165</v>
      </c>
      <c r="K490" s="7" t="s">
        <v>430</v>
      </c>
      <c r="L490" s="7">
        <v>870</v>
      </c>
      <c r="M490" s="7">
        <v>50</v>
      </c>
      <c r="N490" s="9">
        <v>11145</v>
      </c>
      <c r="O490" s="7" t="s">
        <v>430</v>
      </c>
      <c r="P490" s="7">
        <v>30855</v>
      </c>
      <c r="Q490" s="8">
        <v>904</v>
      </c>
      <c r="R490" s="12">
        <v>0.19</v>
      </c>
      <c r="S490" s="12">
        <v>0.26500000000000001</v>
      </c>
      <c r="T490" s="10">
        <f t="shared" si="24"/>
        <v>512.60496819999992</v>
      </c>
    </row>
    <row r="491" spans="1:20" x14ac:dyDescent="0.25">
      <c r="A491" s="11" t="s">
        <v>250</v>
      </c>
      <c r="B491" s="7">
        <v>1358</v>
      </c>
      <c r="C491" s="7" t="s">
        <v>430</v>
      </c>
      <c r="D491" s="7">
        <v>1580</v>
      </c>
      <c r="E491" s="7">
        <v>1617</v>
      </c>
      <c r="F491" s="9">
        <v>47</v>
      </c>
      <c r="G491" s="7" t="s">
        <v>430</v>
      </c>
      <c r="H491" s="7">
        <v>22</v>
      </c>
      <c r="I491" s="8">
        <v>18</v>
      </c>
      <c r="J491" s="7">
        <v>69</v>
      </c>
      <c r="K491" s="7" t="s">
        <v>430</v>
      </c>
      <c r="L491" s="7">
        <v>520</v>
      </c>
      <c r="M491" s="7">
        <v>15</v>
      </c>
      <c r="N491" s="9">
        <v>5094</v>
      </c>
      <c r="O491" s="7" t="s">
        <v>430</v>
      </c>
      <c r="P491" s="7">
        <v>16229</v>
      </c>
      <c r="Q491" s="8">
        <v>287</v>
      </c>
      <c r="R491" s="12">
        <v>0.13300000000000001</v>
      </c>
      <c r="S491" s="12">
        <v>0.23899999999999999</v>
      </c>
      <c r="T491" s="10">
        <f t="shared" si="24"/>
        <v>523.54029441799992</v>
      </c>
    </row>
    <row r="492" spans="1:20" x14ac:dyDescent="0.25">
      <c r="A492" s="11" t="s">
        <v>251</v>
      </c>
      <c r="B492" s="7">
        <v>1363</v>
      </c>
      <c r="C492" s="7" t="s">
        <v>430</v>
      </c>
      <c r="D492" s="7">
        <v>1582</v>
      </c>
      <c r="E492" s="7">
        <v>1624</v>
      </c>
      <c r="F492" s="9">
        <v>50</v>
      </c>
      <c r="G492" s="7" t="s">
        <v>430</v>
      </c>
      <c r="H492" s="7">
        <v>21</v>
      </c>
      <c r="I492" s="8">
        <v>22</v>
      </c>
      <c r="J492" s="7">
        <v>50</v>
      </c>
      <c r="K492" s="7" t="s">
        <v>430</v>
      </c>
      <c r="L492" s="7">
        <v>400</v>
      </c>
      <c r="M492" s="7">
        <v>30</v>
      </c>
      <c r="N492" s="9">
        <v>3927</v>
      </c>
      <c r="O492" s="7" t="s">
        <v>430</v>
      </c>
      <c r="P492" s="7">
        <v>13195</v>
      </c>
      <c r="Q492" s="8">
        <v>702</v>
      </c>
      <c r="R492" s="12">
        <v>0.125</v>
      </c>
      <c r="S492" s="12">
        <v>0.22900000000000001</v>
      </c>
      <c r="T492" s="10">
        <f t="shared" si="24"/>
        <v>531.80953124999985</v>
      </c>
    </row>
    <row r="493" spans="1:20" x14ac:dyDescent="0.25">
      <c r="A493" s="11" t="s">
        <v>252</v>
      </c>
      <c r="B493" s="7">
        <v>1359</v>
      </c>
      <c r="C493" s="7" t="s">
        <v>430</v>
      </c>
      <c r="D493" s="7">
        <v>1581</v>
      </c>
      <c r="E493" s="7" t="s">
        <v>430</v>
      </c>
      <c r="F493" s="9">
        <v>43</v>
      </c>
      <c r="G493" s="7" t="s">
        <v>430</v>
      </c>
      <c r="H493" s="7">
        <v>25</v>
      </c>
      <c r="I493" s="8" t="s">
        <v>430</v>
      </c>
      <c r="J493" s="7">
        <v>75</v>
      </c>
      <c r="K493" s="7" t="s">
        <v>430</v>
      </c>
      <c r="L493" s="7">
        <v>460</v>
      </c>
      <c r="M493" s="7" t="s">
        <v>430</v>
      </c>
      <c r="N493" s="9">
        <v>5066</v>
      </c>
      <c r="O493" s="7" t="s">
        <v>430</v>
      </c>
      <c r="P493" s="7">
        <v>16606</v>
      </c>
      <c r="Q493" s="8" t="s">
        <v>430</v>
      </c>
      <c r="R493" s="12">
        <v>0.16300000000000001</v>
      </c>
      <c r="S493" s="12">
        <v>0.23400000000000001</v>
      </c>
      <c r="T493" s="10">
        <f t="shared" si="24"/>
        <v>537.78622897799994</v>
      </c>
    </row>
    <row r="494" spans="1:20" x14ac:dyDescent="0.25">
      <c r="A494" s="11" t="s">
        <v>253</v>
      </c>
      <c r="B494" s="7">
        <v>1356</v>
      </c>
      <c r="C494" s="7" t="s">
        <v>430</v>
      </c>
      <c r="D494" s="7">
        <v>1580</v>
      </c>
      <c r="E494" s="7">
        <v>1618</v>
      </c>
      <c r="F494" s="9">
        <v>50</v>
      </c>
      <c r="G494" s="7" t="s">
        <v>430</v>
      </c>
      <c r="H494" s="7">
        <v>22</v>
      </c>
      <c r="I494" s="8">
        <v>19</v>
      </c>
      <c r="J494" s="7">
        <v>92</v>
      </c>
      <c r="K494" s="7" t="s">
        <v>430</v>
      </c>
      <c r="L494" s="7">
        <v>820</v>
      </c>
      <c r="M494" s="7">
        <v>35</v>
      </c>
      <c r="N494" s="9">
        <v>7226</v>
      </c>
      <c r="O494" s="7" t="s">
        <v>430</v>
      </c>
      <c r="P494" s="7">
        <v>27422</v>
      </c>
      <c r="Q494" s="8">
        <v>707</v>
      </c>
      <c r="R494" s="12">
        <v>0.112</v>
      </c>
      <c r="S494" s="12">
        <v>0.20899999999999999</v>
      </c>
      <c r="T494" s="10">
        <f t="shared" si="24"/>
        <v>549.22627692799983</v>
      </c>
    </row>
    <row r="495" spans="1:20" x14ac:dyDescent="0.25">
      <c r="A495" s="11" t="s">
        <v>254</v>
      </c>
      <c r="B495" s="7">
        <v>1359</v>
      </c>
      <c r="C495" s="7" t="s">
        <v>430</v>
      </c>
      <c r="D495" s="7">
        <v>1581</v>
      </c>
      <c r="E495" s="7">
        <v>1616</v>
      </c>
      <c r="F495" s="9">
        <v>45</v>
      </c>
      <c r="G495" s="7" t="s">
        <v>430</v>
      </c>
      <c r="H495" s="7">
        <v>24</v>
      </c>
      <c r="I495" s="8">
        <v>17</v>
      </c>
      <c r="J495" s="7">
        <v>101</v>
      </c>
      <c r="K495" s="7" t="s">
        <v>430</v>
      </c>
      <c r="L495" s="7">
        <v>720</v>
      </c>
      <c r="M495" s="7">
        <v>45</v>
      </c>
      <c r="N495" s="9">
        <v>7139</v>
      </c>
      <c r="O495" s="7" t="s">
        <v>430</v>
      </c>
      <c r="P495" s="7">
        <v>26267</v>
      </c>
      <c r="Q495" s="8">
        <v>814</v>
      </c>
      <c r="R495" s="12">
        <v>0.14000000000000001</v>
      </c>
      <c r="S495" s="12">
        <v>0.214</v>
      </c>
      <c r="T495" s="10">
        <f t="shared" si="24"/>
        <v>552.30749520000006</v>
      </c>
    </row>
    <row r="496" spans="1:20" x14ac:dyDescent="0.25">
      <c r="A496" s="35" t="s">
        <v>255</v>
      </c>
      <c r="B496" s="7">
        <v>1356</v>
      </c>
      <c r="C496" s="7" t="s">
        <v>430</v>
      </c>
      <c r="D496" s="7">
        <v>1583</v>
      </c>
      <c r="E496" s="7">
        <v>1620</v>
      </c>
      <c r="F496" s="9">
        <v>48</v>
      </c>
      <c r="G496" s="7" t="s">
        <v>430</v>
      </c>
      <c r="H496" s="7">
        <v>25</v>
      </c>
      <c r="I496" s="8">
        <v>14</v>
      </c>
      <c r="J496" s="7">
        <v>90</v>
      </c>
      <c r="K496" s="7" t="s">
        <v>430</v>
      </c>
      <c r="L496" s="7">
        <v>720</v>
      </c>
      <c r="M496" s="7">
        <v>50</v>
      </c>
      <c r="N496" s="9">
        <v>6786</v>
      </c>
      <c r="O496" s="7" t="s">
        <v>430</v>
      </c>
      <c r="P496" s="7">
        <v>26448</v>
      </c>
      <c r="Q496" s="8">
        <v>744</v>
      </c>
      <c r="R496" s="12">
        <v>0.125</v>
      </c>
      <c r="S496" s="12">
        <v>0.20399999999999999</v>
      </c>
      <c r="T496" s="10">
        <f t="shared" si="24"/>
        <v>558.48453124999992</v>
      </c>
    </row>
    <row r="497" spans="1:20" x14ac:dyDescent="0.25">
      <c r="A497" s="35" t="s">
        <v>256</v>
      </c>
      <c r="B497" s="7">
        <v>1356</v>
      </c>
      <c r="C497" s="7" t="s">
        <v>430</v>
      </c>
      <c r="D497" s="7">
        <v>1580.5</v>
      </c>
      <c r="E497" s="8">
        <v>1619</v>
      </c>
      <c r="F497" s="7">
        <v>48</v>
      </c>
      <c r="G497" s="7" t="s">
        <v>430</v>
      </c>
      <c r="H497" s="7">
        <v>22</v>
      </c>
      <c r="I497" s="8">
        <v>18</v>
      </c>
      <c r="J497" s="7">
        <v>80</v>
      </c>
      <c r="K497" s="7" t="s">
        <v>430</v>
      </c>
      <c r="L497" s="7">
        <v>770</v>
      </c>
      <c r="M497" s="8">
        <v>35</v>
      </c>
      <c r="N497" s="7">
        <v>6032</v>
      </c>
      <c r="O497" s="7" t="s">
        <v>430</v>
      </c>
      <c r="P497" s="7">
        <v>24461</v>
      </c>
      <c r="Q497" s="8">
        <v>670</v>
      </c>
      <c r="R497" s="12">
        <v>0.104</v>
      </c>
      <c r="S497" s="12">
        <v>0.19800000000000001</v>
      </c>
      <c r="T497" s="10">
        <f t="shared" si="24"/>
        <v>558.53541939199999</v>
      </c>
    </row>
    <row r="498" spans="1:20" x14ac:dyDescent="0.25">
      <c r="A498" s="35" t="s">
        <v>257</v>
      </c>
      <c r="B498" s="7">
        <v>1357</v>
      </c>
      <c r="C498" s="7" t="s">
        <v>430</v>
      </c>
      <c r="D498" s="7">
        <v>1580.5</v>
      </c>
      <c r="E498" s="8">
        <v>1619</v>
      </c>
      <c r="F498" s="7">
        <v>38</v>
      </c>
      <c r="G498" s="7" t="s">
        <v>430</v>
      </c>
      <c r="H498" s="7">
        <v>20</v>
      </c>
      <c r="I498" s="8">
        <v>15</v>
      </c>
      <c r="J498" s="7">
        <v>112</v>
      </c>
      <c r="K498" s="7" t="s">
        <v>430</v>
      </c>
      <c r="L498" s="7">
        <v>980</v>
      </c>
      <c r="M498" s="8">
        <v>10</v>
      </c>
      <c r="N498" s="7">
        <v>6685</v>
      </c>
      <c r="O498" s="7" t="s">
        <v>430</v>
      </c>
      <c r="P498" s="7">
        <v>28799</v>
      </c>
      <c r="Q498" s="8">
        <v>160</v>
      </c>
      <c r="R498" s="12">
        <v>0.114</v>
      </c>
      <c r="S498" s="12">
        <v>0.188</v>
      </c>
      <c r="T498" s="10">
        <f t="shared" si="24"/>
        <v>572.23862855199991</v>
      </c>
    </row>
    <row r="499" spans="1:20" x14ac:dyDescent="0.25">
      <c r="A499" s="35" t="s">
        <v>258</v>
      </c>
      <c r="B499" s="7">
        <v>1357</v>
      </c>
      <c r="C499" s="7" t="s">
        <v>430</v>
      </c>
      <c r="D499" s="7">
        <v>1582</v>
      </c>
      <c r="E499" s="8">
        <v>1617</v>
      </c>
      <c r="F499" s="7">
        <v>39</v>
      </c>
      <c r="G499" s="7" t="s">
        <v>430</v>
      </c>
      <c r="H499" s="7">
        <v>24</v>
      </c>
      <c r="I499" s="8">
        <v>17</v>
      </c>
      <c r="J499" s="7">
        <v>84</v>
      </c>
      <c r="K499" s="7" t="s">
        <v>430</v>
      </c>
      <c r="L499" s="7">
        <v>580</v>
      </c>
      <c r="M499" s="8">
        <v>30</v>
      </c>
      <c r="N499" s="7">
        <v>5146</v>
      </c>
      <c r="O499" s="7" t="s">
        <v>430</v>
      </c>
      <c r="P499" s="7">
        <v>21865</v>
      </c>
      <c r="Q499" s="8">
        <v>542</v>
      </c>
      <c r="R499" s="12">
        <v>0.14499999999999999</v>
      </c>
      <c r="S499" s="12">
        <v>0.191</v>
      </c>
      <c r="T499" s="10">
        <f t="shared" si="24"/>
        <v>578.3380860499999</v>
      </c>
    </row>
    <row r="500" spans="1:20" x14ac:dyDescent="0.25">
      <c r="A500" s="14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31" t="s">
        <v>6</v>
      </c>
      <c r="R500" s="32">
        <f>AVERAGE(R484:R499)</f>
        <v>0.15075</v>
      </c>
      <c r="S500" s="25">
        <f>AVERAGE(S484:S499)</f>
        <v>0.24562500000000004</v>
      </c>
      <c r="T500" s="26">
        <f>AVERAGE(T484:T499)</f>
        <v>521.65462745574985</v>
      </c>
    </row>
    <row r="501" spans="1:20" x14ac:dyDescent="0.25">
      <c r="A501" s="14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31" t="s">
        <v>9</v>
      </c>
      <c r="R501" s="32">
        <f>_xlfn.STDEV.P(R484:R499)</f>
        <v>3.6363615056812022E-2</v>
      </c>
      <c r="S501" s="25">
        <f>_xlfn.STDEV.P(S484:S499)</f>
        <v>4.2995457608914649E-2</v>
      </c>
      <c r="T501" s="26">
        <f>_xlfn.STDEV.P(T484:T499)</f>
        <v>38.507516375711859</v>
      </c>
    </row>
    <row r="502" spans="1:20" x14ac:dyDescent="0.25">
      <c r="A502" s="14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31" t="s">
        <v>7</v>
      </c>
      <c r="R502" s="32">
        <f>R501/(SQRT(T504))</f>
        <v>9.0909037642030056E-3</v>
      </c>
      <c r="S502" s="25">
        <f>S501/(SQRT(T504))</f>
        <v>1.0748864402228662E-2</v>
      </c>
      <c r="T502" s="26">
        <f>T501/(SQRT(T504))</f>
        <v>9.6268790939279647</v>
      </c>
    </row>
    <row r="503" spans="1:20" x14ac:dyDescent="0.25">
      <c r="A503" s="14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30"/>
      <c r="R503" s="28"/>
      <c r="S503" s="29" t="s">
        <v>8</v>
      </c>
      <c r="T503" s="26">
        <f>2*(SQRT(T501^2+50^2))/SQRT(T504)</f>
        <v>31.554828542656182</v>
      </c>
    </row>
    <row r="504" spans="1:20" x14ac:dyDescent="0.25">
      <c r="A504" s="14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30"/>
      <c r="R504" s="28"/>
      <c r="S504" s="29" t="s">
        <v>10</v>
      </c>
      <c r="T504" s="26">
        <v>16</v>
      </c>
    </row>
    <row r="505" spans="1:20" x14ac:dyDescent="0.25">
      <c r="A505" s="3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30"/>
      <c r="R505" s="28"/>
      <c r="S505" s="29"/>
      <c r="T505" s="30"/>
    </row>
    <row r="506" spans="1:20" x14ac:dyDescent="0.25">
      <c r="A506" s="35" t="s">
        <v>35</v>
      </c>
      <c r="B506" s="7">
        <v>1348</v>
      </c>
      <c r="C506" s="7" t="s">
        <v>430</v>
      </c>
      <c r="D506" s="7">
        <v>1582</v>
      </c>
      <c r="E506" s="7">
        <v>1620</v>
      </c>
      <c r="F506" s="9">
        <v>42</v>
      </c>
      <c r="G506" s="7" t="s">
        <v>430</v>
      </c>
      <c r="H506" s="7">
        <v>28</v>
      </c>
      <c r="I506" s="8">
        <v>22</v>
      </c>
      <c r="J506" s="7">
        <v>580</v>
      </c>
      <c r="K506" s="7" t="s">
        <v>430</v>
      </c>
      <c r="L506" s="7">
        <v>690</v>
      </c>
      <c r="M506" s="7">
        <v>120</v>
      </c>
      <c r="N506" s="9">
        <v>35793</v>
      </c>
      <c r="O506" s="7" t="s">
        <v>430</v>
      </c>
      <c r="P506" s="7">
        <v>27407</v>
      </c>
      <c r="Q506" s="8">
        <v>2808</v>
      </c>
      <c r="R506" s="12">
        <v>0.84099999999999997</v>
      </c>
      <c r="S506" s="12">
        <v>0.54200000000000004</v>
      </c>
      <c r="T506" s="10">
        <f t="shared" ref="T506:T520" si="25">737.3+320.9*(R506)-1067*(S506)-80.638*(R506^2)</f>
        <v>371.82917472199983</v>
      </c>
    </row>
    <row r="507" spans="1:20" x14ac:dyDescent="0.25">
      <c r="A507" s="35" t="s">
        <v>34</v>
      </c>
      <c r="B507" s="7">
        <v>1349</v>
      </c>
      <c r="C507" s="7" t="s">
        <v>430</v>
      </c>
      <c r="D507" s="7">
        <v>1582</v>
      </c>
      <c r="E507" s="7">
        <v>1620</v>
      </c>
      <c r="F507" s="9">
        <v>46</v>
      </c>
      <c r="G507" s="7" t="s">
        <v>430</v>
      </c>
      <c r="H507" s="7">
        <v>31</v>
      </c>
      <c r="I507" s="8">
        <v>22</v>
      </c>
      <c r="J507" s="7">
        <v>1100</v>
      </c>
      <c r="K507" s="7" t="s">
        <v>430</v>
      </c>
      <c r="L507" s="7">
        <v>1240</v>
      </c>
      <c r="M507" s="7">
        <v>250</v>
      </c>
      <c r="N507" s="9">
        <v>69214</v>
      </c>
      <c r="O507" s="7" t="s">
        <v>430</v>
      </c>
      <c r="P507" s="7">
        <v>54531</v>
      </c>
      <c r="Q507" s="8">
        <v>5849</v>
      </c>
      <c r="R507" s="12">
        <v>0.88700000000000001</v>
      </c>
      <c r="S507" s="12">
        <v>0.53400000000000003</v>
      </c>
      <c r="T507" s="10">
        <f t="shared" si="25"/>
        <v>388.71682137799991</v>
      </c>
    </row>
    <row r="508" spans="1:20" x14ac:dyDescent="0.25">
      <c r="A508" s="35" t="s">
        <v>36</v>
      </c>
      <c r="B508" s="7">
        <v>1351</v>
      </c>
      <c r="C508" s="7" t="s">
        <v>430</v>
      </c>
      <c r="D508" s="7">
        <v>1582</v>
      </c>
      <c r="E508" s="7">
        <v>1620</v>
      </c>
      <c r="F508" s="9">
        <v>43</v>
      </c>
      <c r="G508" s="7" t="s">
        <v>430</v>
      </c>
      <c r="H508" s="7">
        <v>27</v>
      </c>
      <c r="I508" s="8">
        <v>24</v>
      </c>
      <c r="J508" s="7">
        <v>340</v>
      </c>
      <c r="K508" s="7" t="s">
        <v>430</v>
      </c>
      <c r="L508" s="7">
        <v>570</v>
      </c>
      <c r="M508" s="7">
        <v>90</v>
      </c>
      <c r="N508" s="9">
        <v>22223</v>
      </c>
      <c r="O508" s="7" t="s">
        <v>430</v>
      </c>
      <c r="P508" s="7">
        <v>22613</v>
      </c>
      <c r="Q508" s="8">
        <v>2297</v>
      </c>
      <c r="R508" s="12">
        <v>0.59599999999999997</v>
      </c>
      <c r="S508" s="12">
        <v>0.47099999999999997</v>
      </c>
      <c r="T508" s="10">
        <f t="shared" si="25"/>
        <v>397.35549219199999</v>
      </c>
    </row>
    <row r="509" spans="1:20" x14ac:dyDescent="0.25">
      <c r="A509" s="35" t="s">
        <v>31</v>
      </c>
      <c r="B509" s="7">
        <v>1351</v>
      </c>
      <c r="C509" s="7" t="s">
        <v>430</v>
      </c>
      <c r="D509" s="7">
        <v>1582</v>
      </c>
      <c r="E509" s="7">
        <v>1620</v>
      </c>
      <c r="F509" s="9">
        <v>44</v>
      </c>
      <c r="G509" s="7" t="s">
        <v>430</v>
      </c>
      <c r="H509" s="7">
        <v>26</v>
      </c>
      <c r="I509" s="8">
        <v>21</v>
      </c>
      <c r="J509" s="7">
        <v>650</v>
      </c>
      <c r="K509" s="7" t="s">
        <v>430</v>
      </c>
      <c r="L509" s="7">
        <v>1120</v>
      </c>
      <c r="M509" s="7">
        <v>140</v>
      </c>
      <c r="N509" s="9">
        <v>39121</v>
      </c>
      <c r="O509" s="7" t="s">
        <v>430</v>
      </c>
      <c r="P509" s="7">
        <v>42787</v>
      </c>
      <c r="Q509" s="8">
        <v>3127</v>
      </c>
      <c r="R509" s="12">
        <v>0.57999999999999996</v>
      </c>
      <c r="S509" s="12">
        <v>0.46</v>
      </c>
      <c r="T509" s="10">
        <f t="shared" si="25"/>
        <v>405.47537679999994</v>
      </c>
    </row>
    <row r="510" spans="1:20" x14ac:dyDescent="0.25">
      <c r="A510" s="35" t="s">
        <v>39</v>
      </c>
      <c r="B510" s="7">
        <v>1351</v>
      </c>
      <c r="C510" s="7" t="s">
        <v>430</v>
      </c>
      <c r="D510" s="7">
        <v>1582</v>
      </c>
      <c r="E510" s="7">
        <v>1619</v>
      </c>
      <c r="F510" s="9">
        <v>42</v>
      </c>
      <c r="G510" s="7" t="s">
        <v>430</v>
      </c>
      <c r="H510" s="7">
        <v>28</v>
      </c>
      <c r="I510" s="8">
        <v>22</v>
      </c>
      <c r="J510" s="7">
        <v>520</v>
      </c>
      <c r="K510" s="7" t="s">
        <v>430</v>
      </c>
      <c r="L510" s="7">
        <v>805</v>
      </c>
      <c r="M510" s="7">
        <v>130</v>
      </c>
      <c r="N510" s="9">
        <v>29874</v>
      </c>
      <c r="O510" s="7" t="s">
        <v>430</v>
      </c>
      <c r="P510" s="7">
        <v>30832</v>
      </c>
      <c r="Q510" s="8">
        <v>3042</v>
      </c>
      <c r="R510" s="12">
        <v>0.64600000000000002</v>
      </c>
      <c r="S510" s="12">
        <v>0.46899999999999997</v>
      </c>
      <c r="T510" s="10">
        <f t="shared" si="25"/>
        <v>410.52687239200009</v>
      </c>
    </row>
    <row r="511" spans="1:20" x14ac:dyDescent="0.25">
      <c r="A511" s="35" t="s">
        <v>38</v>
      </c>
      <c r="B511" s="7">
        <v>1352</v>
      </c>
      <c r="C511" s="7" t="s">
        <v>430</v>
      </c>
      <c r="D511" s="7">
        <v>1582</v>
      </c>
      <c r="E511" s="7">
        <v>1620</v>
      </c>
      <c r="F511" s="9">
        <v>40</v>
      </c>
      <c r="G511" s="7" t="s">
        <v>430</v>
      </c>
      <c r="H511" s="7">
        <v>29</v>
      </c>
      <c r="I511" s="8">
        <v>24</v>
      </c>
      <c r="J511" s="7">
        <v>600</v>
      </c>
      <c r="K511" s="7" t="s">
        <v>430</v>
      </c>
      <c r="L511" s="7">
        <v>780</v>
      </c>
      <c r="M511" s="7">
        <v>110</v>
      </c>
      <c r="N511" s="9">
        <v>34046</v>
      </c>
      <c r="O511" s="7" t="s">
        <v>430</v>
      </c>
      <c r="P511" s="7">
        <v>33236</v>
      </c>
      <c r="Q511" s="8">
        <v>2808</v>
      </c>
      <c r="R511" s="12">
        <v>0.76900000000000002</v>
      </c>
      <c r="S511" s="12">
        <v>0.48599999999999999</v>
      </c>
      <c r="T511" s="10">
        <f t="shared" si="25"/>
        <v>417.82393168199997</v>
      </c>
    </row>
    <row r="512" spans="1:20" x14ac:dyDescent="0.25">
      <c r="A512" s="35" t="s">
        <v>40</v>
      </c>
      <c r="B512" s="7">
        <v>1351</v>
      </c>
      <c r="C512" s="7" t="s">
        <v>430</v>
      </c>
      <c r="D512" s="7">
        <v>1582</v>
      </c>
      <c r="E512" s="7">
        <v>1621</v>
      </c>
      <c r="F512" s="9">
        <v>40</v>
      </c>
      <c r="G512" s="7" t="s">
        <v>430</v>
      </c>
      <c r="H512" s="7">
        <v>25</v>
      </c>
      <c r="I512" s="8">
        <v>24</v>
      </c>
      <c r="J512" s="7">
        <v>500</v>
      </c>
      <c r="K512" s="7" t="s">
        <v>430</v>
      </c>
      <c r="L512" s="7">
        <v>870</v>
      </c>
      <c r="M512" s="7">
        <v>90</v>
      </c>
      <c r="N512" s="9">
        <v>28372</v>
      </c>
      <c r="O512" s="7" t="s">
        <v>430</v>
      </c>
      <c r="P512" s="7">
        <v>33061</v>
      </c>
      <c r="Q512" s="8">
        <v>2297</v>
      </c>
      <c r="R512" s="12">
        <v>0.57499999999999996</v>
      </c>
      <c r="S512" s="12">
        <v>0.44500000000000001</v>
      </c>
      <c r="T512" s="10">
        <f t="shared" si="25"/>
        <v>420.34156124999987</v>
      </c>
    </row>
    <row r="513" spans="1:20" x14ac:dyDescent="0.25">
      <c r="A513" s="35" t="s">
        <v>41</v>
      </c>
      <c r="B513" s="7">
        <v>1352</v>
      </c>
      <c r="C513" s="7" t="s">
        <v>430</v>
      </c>
      <c r="D513" s="7">
        <v>1581</v>
      </c>
      <c r="E513" s="7">
        <v>1620</v>
      </c>
      <c r="F513" s="9">
        <v>39</v>
      </c>
      <c r="G513" s="7" t="s">
        <v>430</v>
      </c>
      <c r="H513" s="7">
        <v>25</v>
      </c>
      <c r="I513" s="8">
        <v>19</v>
      </c>
      <c r="J513" s="7">
        <v>650</v>
      </c>
      <c r="K513" s="7" t="s">
        <v>430</v>
      </c>
      <c r="L513" s="7">
        <v>1230</v>
      </c>
      <c r="M513" s="7">
        <v>150</v>
      </c>
      <c r="N513" s="9">
        <v>35961</v>
      </c>
      <c r="O513" s="7" t="s">
        <v>430</v>
      </c>
      <c r="P513" s="7">
        <v>45182</v>
      </c>
      <c r="Q513" s="8">
        <v>3031</v>
      </c>
      <c r="R513" s="12">
        <v>0.52800000000000002</v>
      </c>
      <c r="S513" s="12">
        <v>0.42699999999999999</v>
      </c>
      <c r="T513" s="10">
        <f t="shared" si="25"/>
        <v>428.645615808</v>
      </c>
    </row>
    <row r="514" spans="1:20" x14ac:dyDescent="0.25">
      <c r="A514" s="35" t="s">
        <v>43</v>
      </c>
      <c r="B514" s="7">
        <v>1354</v>
      </c>
      <c r="C514" s="7" t="s">
        <v>430</v>
      </c>
      <c r="D514" s="7">
        <v>1583</v>
      </c>
      <c r="E514" s="7">
        <v>1621</v>
      </c>
      <c r="F514" s="9">
        <v>40</v>
      </c>
      <c r="G514" s="7" t="s">
        <v>430</v>
      </c>
      <c r="H514" s="7">
        <v>28</v>
      </c>
      <c r="I514" s="8">
        <v>21</v>
      </c>
      <c r="J514" s="7">
        <v>700</v>
      </c>
      <c r="K514" s="7" t="s">
        <v>430</v>
      </c>
      <c r="L514" s="7">
        <v>1150</v>
      </c>
      <c r="M514" s="7">
        <v>140</v>
      </c>
      <c r="N514" s="9">
        <v>39011</v>
      </c>
      <c r="O514" s="7" t="s">
        <v>430</v>
      </c>
      <c r="P514" s="7">
        <v>45679</v>
      </c>
      <c r="Q514" s="8">
        <v>3127</v>
      </c>
      <c r="R514" s="12">
        <v>0.60899999999999999</v>
      </c>
      <c r="S514" s="12">
        <v>0.44400000000000001</v>
      </c>
      <c r="T514" s="10">
        <f t="shared" si="25"/>
        <v>429.07299792199996</v>
      </c>
    </row>
    <row r="515" spans="1:20" x14ac:dyDescent="0.25">
      <c r="A515" s="35" t="s">
        <v>42</v>
      </c>
      <c r="B515" s="7">
        <v>1351</v>
      </c>
      <c r="C515" s="7" t="s">
        <v>430</v>
      </c>
      <c r="D515" s="7">
        <v>1582</v>
      </c>
      <c r="E515" s="7">
        <v>1621</v>
      </c>
      <c r="F515" s="9">
        <v>42</v>
      </c>
      <c r="G515" s="7" t="s">
        <v>430</v>
      </c>
      <c r="H515" s="7">
        <v>27</v>
      </c>
      <c r="I515" s="8">
        <v>21</v>
      </c>
      <c r="J515" s="7">
        <v>440</v>
      </c>
      <c r="K515" s="7" t="s">
        <v>430</v>
      </c>
      <c r="L515" s="7">
        <v>890</v>
      </c>
      <c r="M515" s="7">
        <v>110</v>
      </c>
      <c r="N515" s="9">
        <v>26216</v>
      </c>
      <c r="O515" s="7" t="s">
        <v>430</v>
      </c>
      <c r="P515" s="7">
        <v>34089</v>
      </c>
      <c r="Q515" s="8">
        <v>2457</v>
      </c>
      <c r="R515" s="12">
        <v>0.49399999999999999</v>
      </c>
      <c r="S515" s="12">
        <v>0.41799999999999998</v>
      </c>
      <c r="T515" s="10">
        <f t="shared" si="25"/>
        <v>430.14002503199993</v>
      </c>
    </row>
    <row r="516" spans="1:20" x14ac:dyDescent="0.25">
      <c r="A516" s="35" t="s">
        <v>37</v>
      </c>
      <c r="B516" s="7">
        <v>1350</v>
      </c>
      <c r="C516" s="7" t="s">
        <v>430</v>
      </c>
      <c r="D516" s="7">
        <v>1581</v>
      </c>
      <c r="E516" s="7">
        <v>1620</v>
      </c>
      <c r="F516" s="9">
        <v>40</v>
      </c>
      <c r="G516" s="7" t="s">
        <v>430</v>
      </c>
      <c r="H516" s="7">
        <v>27</v>
      </c>
      <c r="I516" s="8">
        <v>24</v>
      </c>
      <c r="J516" s="7">
        <v>475</v>
      </c>
      <c r="K516" s="7" t="s">
        <v>430</v>
      </c>
      <c r="L516" s="7">
        <v>810</v>
      </c>
      <c r="M516" s="7">
        <v>90</v>
      </c>
      <c r="N516" s="9">
        <v>25989</v>
      </c>
      <c r="O516" s="7" t="s">
        <v>430</v>
      </c>
      <c r="P516" s="7">
        <v>31025</v>
      </c>
      <c r="Q516" s="8">
        <v>2297</v>
      </c>
      <c r="R516" s="12">
        <v>0.58599999999999997</v>
      </c>
      <c r="S516" s="12">
        <v>0.438</v>
      </c>
      <c r="T516" s="10">
        <f t="shared" si="25"/>
        <v>430.31063335199985</v>
      </c>
    </row>
    <row r="517" spans="1:20" x14ac:dyDescent="0.25">
      <c r="A517" s="35" t="s">
        <v>33</v>
      </c>
      <c r="B517" s="7">
        <v>1351</v>
      </c>
      <c r="C517" s="7" t="s">
        <v>430</v>
      </c>
      <c r="D517" s="7">
        <v>1582</v>
      </c>
      <c r="E517" s="7">
        <v>1621</v>
      </c>
      <c r="F517" s="9">
        <v>40</v>
      </c>
      <c r="G517" s="7" t="s">
        <v>430</v>
      </c>
      <c r="H517" s="7">
        <v>26</v>
      </c>
      <c r="I517" s="8">
        <v>19</v>
      </c>
      <c r="J517" s="7">
        <v>730</v>
      </c>
      <c r="K517" s="7" t="s">
        <v>430</v>
      </c>
      <c r="L517" s="7">
        <v>1355</v>
      </c>
      <c r="M517" s="7">
        <v>170</v>
      </c>
      <c r="N517" s="9">
        <v>39942</v>
      </c>
      <c r="O517" s="7" t="s">
        <v>430</v>
      </c>
      <c r="P517" s="7">
        <v>51765</v>
      </c>
      <c r="Q517" s="8">
        <v>3435</v>
      </c>
      <c r="R517" s="12">
        <v>0.53900000000000003</v>
      </c>
      <c r="S517" s="12">
        <v>0.42</v>
      </c>
      <c r="T517" s="10">
        <f t="shared" si="25"/>
        <v>438.69806760199998</v>
      </c>
    </row>
    <row r="518" spans="1:20" x14ac:dyDescent="0.25">
      <c r="A518" s="35" t="s">
        <v>30</v>
      </c>
      <c r="B518" s="7">
        <v>1352</v>
      </c>
      <c r="C518" s="7" t="s">
        <v>430</v>
      </c>
      <c r="D518" s="7">
        <v>1581</v>
      </c>
      <c r="E518" s="7">
        <v>1621</v>
      </c>
      <c r="F518" s="9">
        <v>41</v>
      </c>
      <c r="G518" s="7" t="s">
        <v>430</v>
      </c>
      <c r="H518" s="7">
        <v>27</v>
      </c>
      <c r="I518" s="8">
        <v>18</v>
      </c>
      <c r="J518" s="7">
        <v>655</v>
      </c>
      <c r="K518" s="7" t="s">
        <v>430</v>
      </c>
      <c r="L518" s="7">
        <v>1450</v>
      </c>
      <c r="M518" s="7">
        <v>120</v>
      </c>
      <c r="N518" s="9">
        <v>38096</v>
      </c>
      <c r="O518" s="7" t="s">
        <v>430</v>
      </c>
      <c r="P518" s="7">
        <v>57524</v>
      </c>
      <c r="Q518" s="8">
        <v>2297</v>
      </c>
      <c r="R518" s="12">
        <v>0.45200000000000001</v>
      </c>
      <c r="S518" s="12">
        <v>0.38900000000000001</v>
      </c>
      <c r="T518" s="10">
        <f t="shared" si="25"/>
        <v>450.80913404799992</v>
      </c>
    </row>
    <row r="519" spans="1:20" x14ac:dyDescent="0.25">
      <c r="A519" s="35" t="s">
        <v>44</v>
      </c>
      <c r="B519" s="7">
        <v>1353</v>
      </c>
      <c r="C519" s="7" t="s">
        <v>430</v>
      </c>
      <c r="D519" s="7">
        <v>1581</v>
      </c>
      <c r="E519" s="7">
        <v>1620</v>
      </c>
      <c r="F519" s="9">
        <v>40</v>
      </c>
      <c r="G519" s="7" t="s">
        <v>430</v>
      </c>
      <c r="H519" s="7">
        <v>25</v>
      </c>
      <c r="I519" s="8">
        <v>18</v>
      </c>
      <c r="J519" s="7">
        <v>510</v>
      </c>
      <c r="K519" s="7" t="s">
        <v>430</v>
      </c>
      <c r="L519" s="7">
        <v>1350</v>
      </c>
      <c r="M519" s="7">
        <v>120</v>
      </c>
      <c r="N519" s="9">
        <v>28939</v>
      </c>
      <c r="O519" s="7" t="s">
        <v>430</v>
      </c>
      <c r="P519" s="7">
        <v>47878</v>
      </c>
      <c r="Q519" s="8">
        <v>2297</v>
      </c>
      <c r="R519" s="12">
        <v>0.378</v>
      </c>
      <c r="S519" s="12">
        <v>0.36599999999999999</v>
      </c>
      <c r="T519" s="10">
        <f t="shared" si="25"/>
        <v>456.556320008</v>
      </c>
    </row>
    <row r="520" spans="1:20" x14ac:dyDescent="0.25">
      <c r="A520" s="35" t="s">
        <v>32</v>
      </c>
      <c r="B520" s="7">
        <v>1352</v>
      </c>
      <c r="C520" s="7" t="s">
        <v>430</v>
      </c>
      <c r="D520" s="7">
        <v>1581</v>
      </c>
      <c r="E520" s="7">
        <v>1619</v>
      </c>
      <c r="F520" s="9">
        <v>38</v>
      </c>
      <c r="G520" s="7" t="s">
        <v>430</v>
      </c>
      <c r="H520" s="7">
        <v>26</v>
      </c>
      <c r="I520" s="8">
        <v>19</v>
      </c>
      <c r="J520" s="7">
        <v>380</v>
      </c>
      <c r="K520" s="7" t="s">
        <v>430</v>
      </c>
      <c r="L520" s="7">
        <v>880</v>
      </c>
      <c r="M520" s="7">
        <v>140</v>
      </c>
      <c r="N520" s="9">
        <v>19752</v>
      </c>
      <c r="O520" s="7" t="s">
        <v>430</v>
      </c>
      <c r="P520" s="7">
        <v>32458</v>
      </c>
      <c r="Q520" s="8">
        <v>2829</v>
      </c>
      <c r="R520" s="12">
        <v>0.432</v>
      </c>
      <c r="S520" s="12">
        <v>0.35899999999999999</v>
      </c>
      <c r="T520" s="10">
        <f t="shared" si="25"/>
        <v>477.82681388799989</v>
      </c>
    </row>
    <row r="521" spans="1:20" x14ac:dyDescent="0.25">
      <c r="A521" s="14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24" t="s">
        <v>6</v>
      </c>
      <c r="R521" s="25">
        <f>AVERAGE(R506:R520)</f>
        <v>0.5941333333333334</v>
      </c>
      <c r="S521" s="25">
        <f>AVERAGE(S506:S520)</f>
        <v>0.44453333333333328</v>
      </c>
      <c r="T521" s="26">
        <f>AVERAGE(T506:T520)</f>
        <v>423.60858920506666</v>
      </c>
    </row>
    <row r="522" spans="1:20" x14ac:dyDescent="0.25">
      <c r="A522" s="14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24" t="s">
        <v>9</v>
      </c>
      <c r="R522" s="25">
        <f>_xlfn.STDEV.P(R506:R520)</f>
        <v>0.13939912322376904</v>
      </c>
      <c r="S522" s="25">
        <f>_xlfn.STDEV.P(S506:S520)</f>
        <v>5.0980867871083697E-2</v>
      </c>
      <c r="T522" s="26">
        <f>_xlfn.STDEV.P(T506:T520)</f>
        <v>26.162808297933442</v>
      </c>
    </row>
    <row r="523" spans="1:20" x14ac:dyDescent="0.25">
      <c r="A523" s="14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24" t="s">
        <v>7</v>
      </c>
      <c r="R523" s="25">
        <f>R522/(SQRT(T525))</f>
        <v>3.5992698848104868E-2</v>
      </c>
      <c r="S523" s="25">
        <f>S522/(SQRT(T525))</f>
        <v>1.3163203482660528E-2</v>
      </c>
      <c r="T523" s="26">
        <f>T522/(SQRT(T525))</f>
        <v>6.7552080551942284</v>
      </c>
    </row>
    <row r="524" spans="1:20" x14ac:dyDescent="0.25">
      <c r="A524" s="14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27"/>
      <c r="R524" s="28"/>
      <c r="S524" s="29" t="s">
        <v>8</v>
      </c>
      <c r="T524" s="26">
        <f>2*(SQRT(T522^2+50^2))/SQRT(T525)</f>
        <v>29.141002215821448</v>
      </c>
    </row>
    <row r="525" spans="1:20" x14ac:dyDescent="0.25">
      <c r="A525" s="14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30"/>
      <c r="R525" s="28"/>
      <c r="S525" s="29" t="s">
        <v>10</v>
      </c>
      <c r="T525" s="26">
        <v>15</v>
      </c>
    </row>
    <row r="526" spans="1:20" x14ac:dyDescent="0.25">
      <c r="A526" s="14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30"/>
      <c r="R526" s="28"/>
      <c r="S526" s="29"/>
      <c r="T526" s="30"/>
    </row>
    <row r="527" spans="1:20" x14ac:dyDescent="0.25">
      <c r="A527" s="35" t="s">
        <v>16</v>
      </c>
      <c r="B527" s="7">
        <v>1353</v>
      </c>
      <c r="C527" s="7" t="s">
        <v>430</v>
      </c>
      <c r="D527" s="7">
        <v>1583</v>
      </c>
      <c r="E527" s="7">
        <v>1622</v>
      </c>
      <c r="F527" s="9">
        <v>44</v>
      </c>
      <c r="G527" s="7" t="s">
        <v>430</v>
      </c>
      <c r="H527" s="7">
        <v>28</v>
      </c>
      <c r="I527" s="8">
        <v>18</v>
      </c>
      <c r="J527" s="7">
        <v>640</v>
      </c>
      <c r="K527" s="7" t="s">
        <v>430</v>
      </c>
      <c r="L527" s="7">
        <v>1000</v>
      </c>
      <c r="M527" s="7">
        <v>180</v>
      </c>
      <c r="N527" s="9">
        <v>44234</v>
      </c>
      <c r="O527" s="7" t="s">
        <v>430</v>
      </c>
      <c r="P527" s="7">
        <v>42562</v>
      </c>
      <c r="Q527" s="8">
        <v>3446</v>
      </c>
      <c r="R527" s="12">
        <v>0.64</v>
      </c>
      <c r="S527" s="12">
        <v>0.51</v>
      </c>
      <c r="T527" s="10">
        <f t="shared" ref="T527:T542" si="26">737.3+320.9*(R527)-1067*(S527)-80.638*(R527^2)</f>
        <v>365.47667519999999</v>
      </c>
    </row>
    <row r="528" spans="1:20" x14ac:dyDescent="0.25">
      <c r="A528" s="35" t="s">
        <v>27</v>
      </c>
      <c r="B528" s="7">
        <v>1354</v>
      </c>
      <c r="C528" s="7" t="s">
        <v>430</v>
      </c>
      <c r="D528" s="7">
        <v>1584</v>
      </c>
      <c r="E528" s="7">
        <v>1622</v>
      </c>
      <c r="F528" s="9">
        <v>39</v>
      </c>
      <c r="G528" s="7" t="s">
        <v>430</v>
      </c>
      <c r="H528" s="7">
        <v>27</v>
      </c>
      <c r="I528" s="8">
        <v>16</v>
      </c>
      <c r="J528" s="7">
        <v>1200</v>
      </c>
      <c r="K528" s="7" t="s">
        <v>430</v>
      </c>
      <c r="L528" s="7">
        <v>1700</v>
      </c>
      <c r="M528" s="7">
        <v>330</v>
      </c>
      <c r="N528" s="9">
        <v>73513</v>
      </c>
      <c r="O528" s="7" t="s">
        <v>430</v>
      </c>
      <c r="P528" s="7">
        <v>67442</v>
      </c>
      <c r="Q528" s="8">
        <v>5615</v>
      </c>
      <c r="R528" s="12">
        <v>0.70599999999999996</v>
      </c>
      <c r="S528" s="12">
        <v>0.52200000000000002</v>
      </c>
      <c r="T528" s="10">
        <f t="shared" si="26"/>
        <v>366.68851783199989</v>
      </c>
    </row>
    <row r="529" spans="1:20" x14ac:dyDescent="0.25">
      <c r="A529" s="35" t="s">
        <v>17</v>
      </c>
      <c r="B529" s="7">
        <v>1353</v>
      </c>
      <c r="C529" s="7" t="s">
        <v>430</v>
      </c>
      <c r="D529" s="7">
        <v>1583</v>
      </c>
      <c r="E529" s="7">
        <v>1621</v>
      </c>
      <c r="F529" s="9">
        <v>45</v>
      </c>
      <c r="G529" s="7" t="s">
        <v>430</v>
      </c>
      <c r="H529" s="7">
        <v>28</v>
      </c>
      <c r="I529" s="8">
        <v>17</v>
      </c>
      <c r="J529" s="7">
        <v>1030</v>
      </c>
      <c r="K529" s="7" t="s">
        <v>430</v>
      </c>
      <c r="L529" s="7">
        <v>1650</v>
      </c>
      <c r="M529" s="7">
        <v>350</v>
      </c>
      <c r="N529" s="9">
        <v>72806</v>
      </c>
      <c r="O529" s="7" t="s">
        <v>430</v>
      </c>
      <c r="P529" s="7">
        <v>72571</v>
      </c>
      <c r="Q529" s="8">
        <v>6328</v>
      </c>
      <c r="R529" s="12">
        <v>0.624</v>
      </c>
      <c r="S529" s="12">
        <v>0.501</v>
      </c>
      <c r="T529" s="10">
        <f t="shared" si="26"/>
        <v>371.5760981119999</v>
      </c>
    </row>
    <row r="530" spans="1:20" x14ac:dyDescent="0.25">
      <c r="A530" s="35" t="s">
        <v>19</v>
      </c>
      <c r="B530" s="7">
        <v>1353</v>
      </c>
      <c r="C530" s="7" t="s">
        <v>430</v>
      </c>
      <c r="D530" s="7">
        <v>1583</v>
      </c>
      <c r="E530" s="7">
        <v>1621</v>
      </c>
      <c r="F530" s="9">
        <v>43</v>
      </c>
      <c r="G530" s="7" t="s">
        <v>430</v>
      </c>
      <c r="H530" s="7">
        <v>28</v>
      </c>
      <c r="I530" s="8">
        <v>17</v>
      </c>
      <c r="J530" s="7">
        <v>730</v>
      </c>
      <c r="K530" s="7" t="s">
        <v>430</v>
      </c>
      <c r="L530" s="7">
        <v>1150</v>
      </c>
      <c r="M530" s="7">
        <v>180</v>
      </c>
      <c r="N530" s="9">
        <v>49307</v>
      </c>
      <c r="O530" s="7" t="s">
        <v>430</v>
      </c>
      <c r="P530" s="7">
        <v>48946</v>
      </c>
      <c r="Q530" s="8">
        <v>3254</v>
      </c>
      <c r="R530" s="12">
        <v>0.63500000000000001</v>
      </c>
      <c r="S530" s="12">
        <v>0.502</v>
      </c>
      <c r="T530" s="10">
        <f t="shared" si="26"/>
        <v>372.92224244999989</v>
      </c>
    </row>
    <row r="531" spans="1:20" x14ac:dyDescent="0.25">
      <c r="A531" s="35" t="s">
        <v>26</v>
      </c>
      <c r="B531" s="7">
        <v>1354</v>
      </c>
      <c r="C531" s="7" t="s">
        <v>430</v>
      </c>
      <c r="D531" s="7">
        <v>1584</v>
      </c>
      <c r="E531" s="7">
        <v>1620</v>
      </c>
      <c r="F531" s="9">
        <v>40</v>
      </c>
      <c r="G531" s="7" t="s">
        <v>430</v>
      </c>
      <c r="H531" s="7">
        <v>28</v>
      </c>
      <c r="I531" s="8">
        <v>18</v>
      </c>
      <c r="J531" s="7">
        <v>730</v>
      </c>
      <c r="K531" s="7" t="s">
        <v>430</v>
      </c>
      <c r="L531" s="7">
        <v>1170</v>
      </c>
      <c r="M531" s="7">
        <v>200</v>
      </c>
      <c r="N531" s="9">
        <v>45867</v>
      </c>
      <c r="O531" s="7" t="s">
        <v>430</v>
      </c>
      <c r="P531" s="7">
        <v>48135</v>
      </c>
      <c r="Q531" s="8">
        <v>3829</v>
      </c>
      <c r="R531" s="12">
        <v>0.624</v>
      </c>
      <c r="S531" s="12">
        <v>0.48799999999999999</v>
      </c>
      <c r="T531" s="10">
        <f t="shared" si="26"/>
        <v>385.44709811199988</v>
      </c>
    </row>
    <row r="532" spans="1:20" x14ac:dyDescent="0.25">
      <c r="A532" s="35" t="s">
        <v>20</v>
      </c>
      <c r="B532" s="7">
        <v>1353</v>
      </c>
      <c r="C532" s="7" t="s">
        <v>430</v>
      </c>
      <c r="D532" s="7">
        <v>1584</v>
      </c>
      <c r="E532" s="7">
        <v>1622</v>
      </c>
      <c r="F532" s="9">
        <v>41</v>
      </c>
      <c r="G532" s="7" t="s">
        <v>430</v>
      </c>
      <c r="H532" s="7">
        <v>27</v>
      </c>
      <c r="I532" s="8">
        <v>18</v>
      </c>
      <c r="J532" s="7">
        <v>440</v>
      </c>
      <c r="K532" s="7" t="s">
        <v>430</v>
      </c>
      <c r="L532" s="7">
        <v>760</v>
      </c>
      <c r="M532" s="7">
        <v>110</v>
      </c>
      <c r="N532" s="9">
        <v>28337</v>
      </c>
      <c r="O532" s="7" t="s">
        <v>430</v>
      </c>
      <c r="P532" s="7">
        <v>31192</v>
      </c>
      <c r="Q532" s="8">
        <v>2106</v>
      </c>
      <c r="R532" s="12">
        <v>0.57899999999999996</v>
      </c>
      <c r="S532" s="12">
        <v>0.47599999999999998</v>
      </c>
      <c r="T532" s="10">
        <f t="shared" si="26"/>
        <v>388.17593624199986</v>
      </c>
    </row>
    <row r="533" spans="1:20" x14ac:dyDescent="0.25">
      <c r="A533" s="35" t="s">
        <v>29</v>
      </c>
      <c r="B533" s="7">
        <v>1354</v>
      </c>
      <c r="C533" s="7" t="s">
        <v>430</v>
      </c>
      <c r="D533" s="7">
        <v>1584</v>
      </c>
      <c r="E533" s="7">
        <v>1623</v>
      </c>
      <c r="F533" s="9">
        <v>37</v>
      </c>
      <c r="G533" s="7" t="s">
        <v>430</v>
      </c>
      <c r="H533" s="7">
        <v>26</v>
      </c>
      <c r="I533" s="8">
        <v>18</v>
      </c>
      <c r="J533" s="7">
        <v>1200</v>
      </c>
      <c r="K533" s="7" t="s">
        <v>430</v>
      </c>
      <c r="L533" s="7">
        <v>1790</v>
      </c>
      <c r="M533" s="7">
        <v>240</v>
      </c>
      <c r="N533" s="9">
        <v>69743</v>
      </c>
      <c r="O533" s="7" t="s">
        <v>430</v>
      </c>
      <c r="P533" s="7">
        <v>73105</v>
      </c>
      <c r="Q533" s="8">
        <v>4594</v>
      </c>
      <c r="R533" s="12">
        <v>0.67</v>
      </c>
      <c r="S533" s="12">
        <v>0.48799999999999999</v>
      </c>
      <c r="T533" s="10">
        <f t="shared" si="26"/>
        <v>395.40860179999987</v>
      </c>
    </row>
    <row r="534" spans="1:20" x14ac:dyDescent="0.25">
      <c r="A534" s="35" t="s">
        <v>14</v>
      </c>
      <c r="B534" s="7">
        <v>1355</v>
      </c>
      <c r="C534" s="7" t="s">
        <v>430</v>
      </c>
      <c r="D534" s="7">
        <v>1584</v>
      </c>
      <c r="E534" s="7">
        <v>1623</v>
      </c>
      <c r="F534" s="9">
        <v>38</v>
      </c>
      <c r="G534" s="7" t="s">
        <v>430</v>
      </c>
      <c r="H534" s="7">
        <v>28</v>
      </c>
      <c r="I534" s="8">
        <v>15</v>
      </c>
      <c r="J534" s="7">
        <v>1410</v>
      </c>
      <c r="K534" s="7" t="s">
        <v>430</v>
      </c>
      <c r="L534" s="7">
        <v>2290</v>
      </c>
      <c r="M534" s="7">
        <v>415</v>
      </c>
      <c r="N534" s="9">
        <v>81445</v>
      </c>
      <c r="O534" s="7" t="s">
        <v>430</v>
      </c>
      <c r="P534" s="7">
        <v>90961</v>
      </c>
      <c r="Q534" s="8">
        <v>6620</v>
      </c>
      <c r="R534" s="12">
        <v>0.61599999999999999</v>
      </c>
      <c r="S534" s="12">
        <v>0.47199999999999998</v>
      </c>
      <c r="T534" s="10">
        <f t="shared" si="26"/>
        <v>400.75182707199997</v>
      </c>
    </row>
    <row r="535" spans="1:20" x14ac:dyDescent="0.25">
      <c r="A535" s="35" t="s">
        <v>15</v>
      </c>
      <c r="B535" s="7">
        <v>1354</v>
      </c>
      <c r="C535" s="7" t="s">
        <v>430</v>
      </c>
      <c r="D535" s="7">
        <v>1584</v>
      </c>
      <c r="E535" s="7">
        <v>1623</v>
      </c>
      <c r="F535" s="9">
        <v>38</v>
      </c>
      <c r="G535" s="7" t="s">
        <v>430</v>
      </c>
      <c r="H535" s="7">
        <v>27</v>
      </c>
      <c r="I535" s="8">
        <v>18</v>
      </c>
      <c r="J535" s="7">
        <v>1140</v>
      </c>
      <c r="K535" s="7" t="s">
        <v>430</v>
      </c>
      <c r="L535" s="7">
        <v>2200</v>
      </c>
      <c r="M535" s="7">
        <v>300</v>
      </c>
      <c r="N535" s="9">
        <v>68047</v>
      </c>
      <c r="O535" s="7" t="s">
        <v>430</v>
      </c>
      <c r="P535" s="7">
        <v>87278</v>
      </c>
      <c r="Q535" s="8">
        <v>5743</v>
      </c>
      <c r="R535" s="12">
        <v>0.51800000000000002</v>
      </c>
      <c r="S535" s="12">
        <v>0.438</v>
      </c>
      <c r="T535" s="10">
        <f t="shared" si="26"/>
        <v>414.54308928800003</v>
      </c>
    </row>
    <row r="536" spans="1:20" x14ac:dyDescent="0.25">
      <c r="A536" s="35" t="s">
        <v>18</v>
      </c>
      <c r="B536" s="7">
        <v>1353</v>
      </c>
      <c r="C536" s="7" t="s">
        <v>430</v>
      </c>
      <c r="D536" s="7">
        <v>1583.5</v>
      </c>
      <c r="E536" s="7">
        <v>1622</v>
      </c>
      <c r="F536" s="9">
        <v>39</v>
      </c>
      <c r="G536" s="7" t="s">
        <v>430</v>
      </c>
      <c r="H536" s="7">
        <v>26</v>
      </c>
      <c r="I536" s="8">
        <v>17</v>
      </c>
      <c r="J536" s="7">
        <v>605</v>
      </c>
      <c r="K536" s="7" t="s">
        <v>430</v>
      </c>
      <c r="L536" s="7">
        <v>1240</v>
      </c>
      <c r="M536" s="7">
        <v>130</v>
      </c>
      <c r="N536" s="9">
        <v>37063</v>
      </c>
      <c r="O536" s="7" t="s">
        <v>430</v>
      </c>
      <c r="P536" s="7">
        <v>49007</v>
      </c>
      <c r="Q536" s="8">
        <v>2350</v>
      </c>
      <c r="R536" s="12">
        <v>0.48799999999999999</v>
      </c>
      <c r="S536" s="12">
        <v>0.43099999999999999</v>
      </c>
      <c r="T536" s="10">
        <f t="shared" si="26"/>
        <v>414.81874412799993</v>
      </c>
    </row>
    <row r="537" spans="1:20" x14ac:dyDescent="0.25">
      <c r="A537" s="35" t="s">
        <v>28</v>
      </c>
      <c r="B537" s="7">
        <v>1352.5</v>
      </c>
      <c r="C537" s="7" t="s">
        <v>430</v>
      </c>
      <c r="D537" s="7">
        <v>1583</v>
      </c>
      <c r="E537" s="7">
        <v>1621</v>
      </c>
      <c r="F537" s="9">
        <v>35</v>
      </c>
      <c r="G537" s="7" t="s">
        <v>430</v>
      </c>
      <c r="H537" s="7">
        <v>29</v>
      </c>
      <c r="I537" s="8">
        <v>17</v>
      </c>
      <c r="J537" s="7">
        <v>1350</v>
      </c>
      <c r="K537" s="7" t="s">
        <v>430</v>
      </c>
      <c r="L537" s="7">
        <v>1830</v>
      </c>
      <c r="M537" s="7">
        <v>290</v>
      </c>
      <c r="N537" s="9">
        <v>74220</v>
      </c>
      <c r="O537" s="7" t="s">
        <v>430</v>
      </c>
      <c r="P537" s="7">
        <v>79324</v>
      </c>
      <c r="Q537" s="8">
        <v>5243</v>
      </c>
      <c r="R537" s="12">
        <v>0.73799999999999999</v>
      </c>
      <c r="S537" s="12">
        <v>0.48299999999999998</v>
      </c>
      <c r="T537" s="10">
        <f t="shared" si="26"/>
        <v>414.84419712799996</v>
      </c>
    </row>
    <row r="538" spans="1:20" x14ac:dyDescent="0.25">
      <c r="A538" s="35" t="s">
        <v>22</v>
      </c>
      <c r="B538" s="7">
        <v>1354</v>
      </c>
      <c r="C538" s="7" t="s">
        <v>430</v>
      </c>
      <c r="D538" s="7">
        <v>1584</v>
      </c>
      <c r="E538" s="7">
        <v>1622</v>
      </c>
      <c r="F538" s="9">
        <v>36</v>
      </c>
      <c r="G538" s="7" t="s">
        <v>430</v>
      </c>
      <c r="H538" s="7">
        <v>26</v>
      </c>
      <c r="I538" s="8">
        <v>15</v>
      </c>
      <c r="J538" s="7">
        <v>750</v>
      </c>
      <c r="K538" s="7" t="s">
        <v>430</v>
      </c>
      <c r="L538" s="7">
        <v>1330</v>
      </c>
      <c r="M538" s="7">
        <v>200</v>
      </c>
      <c r="N538" s="9">
        <v>42412</v>
      </c>
      <c r="O538" s="7" t="s">
        <v>430</v>
      </c>
      <c r="P538" s="7">
        <v>52564</v>
      </c>
      <c r="Q538" s="8">
        <v>3190</v>
      </c>
      <c r="R538" s="12">
        <v>0.56399999999999995</v>
      </c>
      <c r="S538" s="12">
        <v>0.44700000000000001</v>
      </c>
      <c r="T538" s="10">
        <f t="shared" si="26"/>
        <v>415.68797475199989</v>
      </c>
    </row>
    <row r="539" spans="1:20" x14ac:dyDescent="0.25">
      <c r="A539" s="35" t="s">
        <v>21</v>
      </c>
      <c r="B539" s="7">
        <v>1353.5</v>
      </c>
      <c r="C539" s="7" t="s">
        <v>430</v>
      </c>
      <c r="D539" s="7">
        <v>1584</v>
      </c>
      <c r="E539" s="7">
        <v>1621</v>
      </c>
      <c r="F539" s="9">
        <v>37</v>
      </c>
      <c r="G539" s="7" t="s">
        <v>430</v>
      </c>
      <c r="H539" s="7">
        <v>29</v>
      </c>
      <c r="I539" s="8">
        <v>18</v>
      </c>
      <c r="J539" s="7">
        <v>540</v>
      </c>
      <c r="K539" s="7" t="s">
        <v>430</v>
      </c>
      <c r="L539" s="7">
        <v>940</v>
      </c>
      <c r="M539" s="7">
        <v>110</v>
      </c>
      <c r="N539" s="9">
        <v>31385</v>
      </c>
      <c r="O539" s="7" t="s">
        <v>430</v>
      </c>
      <c r="P539" s="7">
        <v>41437</v>
      </c>
      <c r="Q539" s="8">
        <v>2106</v>
      </c>
      <c r="R539" s="12">
        <v>0.57399999999999995</v>
      </c>
      <c r="S539" s="12">
        <v>0.43099999999999999</v>
      </c>
      <c r="T539" s="10">
        <f t="shared" si="26"/>
        <v>435.05131431199993</v>
      </c>
    </row>
    <row r="540" spans="1:20" x14ac:dyDescent="0.25">
      <c r="A540" s="35" t="s">
        <v>23</v>
      </c>
      <c r="B540" s="7">
        <v>1353</v>
      </c>
      <c r="C540" s="7" t="s">
        <v>430</v>
      </c>
      <c r="D540" s="7">
        <v>1584</v>
      </c>
      <c r="E540" s="7">
        <v>1622</v>
      </c>
      <c r="F540" s="9">
        <v>35</v>
      </c>
      <c r="G540" s="7" t="s">
        <v>430</v>
      </c>
      <c r="H540" s="7">
        <v>29</v>
      </c>
      <c r="I540" s="8">
        <v>18</v>
      </c>
      <c r="J540" s="7">
        <v>810</v>
      </c>
      <c r="K540" s="7" t="s">
        <v>430</v>
      </c>
      <c r="L540" s="7">
        <v>1430</v>
      </c>
      <c r="M540" s="7">
        <v>110</v>
      </c>
      <c r="N540" s="9">
        <v>44532</v>
      </c>
      <c r="O540" s="7" t="s">
        <v>430</v>
      </c>
      <c r="P540" s="7">
        <v>63037</v>
      </c>
      <c r="Q540" s="8">
        <v>2106</v>
      </c>
      <c r="R540" s="12">
        <v>0.56599999999999995</v>
      </c>
      <c r="S540" s="12">
        <v>0.41399999999999998</v>
      </c>
      <c r="T540" s="10">
        <f t="shared" si="26"/>
        <v>451.35853287200001</v>
      </c>
    </row>
    <row r="541" spans="1:20" x14ac:dyDescent="0.25">
      <c r="A541" s="35" t="s">
        <v>24</v>
      </c>
      <c r="B541" s="7">
        <v>1353</v>
      </c>
      <c r="C541" s="7" t="s">
        <v>430</v>
      </c>
      <c r="D541" s="7">
        <v>1584</v>
      </c>
      <c r="E541" s="7">
        <v>1623</v>
      </c>
      <c r="F541" s="9">
        <v>38</v>
      </c>
      <c r="G541" s="7" t="s">
        <v>430</v>
      </c>
      <c r="H541" s="7">
        <v>30</v>
      </c>
      <c r="I541" s="8">
        <v>20</v>
      </c>
      <c r="J541" s="7">
        <v>520</v>
      </c>
      <c r="K541" s="7" t="s">
        <v>430</v>
      </c>
      <c r="L541" s="7">
        <v>1100</v>
      </c>
      <c r="M541" s="7">
        <v>80</v>
      </c>
      <c r="N541" s="9">
        <v>31039</v>
      </c>
      <c r="O541" s="7" t="s">
        <v>430</v>
      </c>
      <c r="P541" s="7">
        <v>48488</v>
      </c>
      <c r="Q541" s="8">
        <v>1702</v>
      </c>
      <c r="R541" s="12">
        <v>0.47299999999999998</v>
      </c>
      <c r="S541" s="12">
        <v>0.39</v>
      </c>
      <c r="T541" s="10">
        <f t="shared" si="26"/>
        <v>454.91464089799996</v>
      </c>
    </row>
    <row r="542" spans="1:20" x14ac:dyDescent="0.25">
      <c r="A542" s="35" t="s">
        <v>25</v>
      </c>
      <c r="B542" s="7">
        <v>1354</v>
      </c>
      <c r="C542" s="7" t="s">
        <v>430</v>
      </c>
      <c r="D542" s="7">
        <v>1584</v>
      </c>
      <c r="E542" s="8">
        <v>1623</v>
      </c>
      <c r="F542" s="7">
        <v>38</v>
      </c>
      <c r="G542" s="7" t="s">
        <v>430</v>
      </c>
      <c r="H542" s="7">
        <v>28</v>
      </c>
      <c r="I542" s="8">
        <v>18</v>
      </c>
      <c r="J542" s="7">
        <v>720</v>
      </c>
      <c r="K542" s="7" t="s">
        <v>430</v>
      </c>
      <c r="L542" s="7">
        <v>1900</v>
      </c>
      <c r="M542" s="8">
        <v>140</v>
      </c>
      <c r="N542" s="7">
        <v>42977</v>
      </c>
      <c r="O542" s="7" t="s">
        <v>430</v>
      </c>
      <c r="P542" s="7">
        <v>78168</v>
      </c>
      <c r="Q542" s="8">
        <v>2680</v>
      </c>
      <c r="R542" s="12">
        <v>0.379</v>
      </c>
      <c r="S542" s="12">
        <v>0.35499999999999998</v>
      </c>
      <c r="T542" s="10">
        <f t="shared" si="26"/>
        <v>468.55317704199996</v>
      </c>
    </row>
    <row r="543" spans="1:20" x14ac:dyDescent="0.25">
      <c r="A543" s="14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24" t="s">
        <v>6</v>
      </c>
      <c r="R543" s="25">
        <f>AVERAGE(R527:R542)</f>
        <v>0.58712500000000001</v>
      </c>
      <c r="S543" s="25">
        <f>AVERAGE(S527:S542)</f>
        <v>0.45924999999999994</v>
      </c>
      <c r="T543" s="26">
        <f>AVERAGE(T527:T542)</f>
        <v>407.2636667024999</v>
      </c>
    </row>
    <row r="544" spans="1:20" x14ac:dyDescent="0.25">
      <c r="A544" s="14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24" t="s">
        <v>9</v>
      </c>
      <c r="R544" s="25">
        <f>_xlfn.STDEV.P(R527:R542)</f>
        <v>8.8235391850435663E-2</v>
      </c>
      <c r="S544" s="25">
        <f>_xlfn.STDEV.P(S527:S542)</f>
        <v>4.517535279330976E-2</v>
      </c>
      <c r="T544" s="26">
        <f>_xlfn.STDEV.P(T527:T542)</f>
        <v>31.474905353350326</v>
      </c>
    </row>
    <row r="545" spans="1:20" x14ac:dyDescent="0.25">
      <c r="A545" s="14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24" t="s">
        <v>7</v>
      </c>
      <c r="R545" s="25">
        <f>R544/(SQRT(T547))</f>
        <v>2.2058847962608916E-2</v>
      </c>
      <c r="S545" s="25">
        <f>S544/(SQRT(T547))</f>
        <v>1.129383819832744E-2</v>
      </c>
      <c r="T545" s="26">
        <f>T544/(SQRT(T547))</f>
        <v>7.8687263383375816</v>
      </c>
    </row>
    <row r="546" spans="1:20" x14ac:dyDescent="0.25">
      <c r="A546" s="14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27"/>
      <c r="R546" s="28"/>
      <c r="S546" s="29" t="s">
        <v>8</v>
      </c>
      <c r="T546" s="26">
        <f>2*(SQRT(T544^2+50^2))/SQRT(T547)</f>
        <v>29.540944750474559</v>
      </c>
    </row>
    <row r="547" spans="1:20" x14ac:dyDescent="0.25">
      <c r="A547" s="14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30"/>
      <c r="R547" s="28"/>
      <c r="S547" s="29" t="s">
        <v>10</v>
      </c>
      <c r="T547" s="26">
        <v>16</v>
      </c>
    </row>
    <row r="548" spans="1:20" x14ac:dyDescent="0.25">
      <c r="A548" s="14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30"/>
      <c r="R548" s="28"/>
      <c r="S548" s="29"/>
      <c r="T548" s="30"/>
    </row>
    <row r="549" spans="1:20" x14ac:dyDescent="0.25">
      <c r="A549" s="11" t="s">
        <v>52</v>
      </c>
      <c r="B549" s="7">
        <v>1349</v>
      </c>
      <c r="C549" s="7" t="s">
        <v>430</v>
      </c>
      <c r="D549" s="7">
        <v>1580</v>
      </c>
      <c r="E549" s="7">
        <v>1619</v>
      </c>
      <c r="F549" s="9">
        <v>40</v>
      </c>
      <c r="G549" s="7" t="s">
        <v>430</v>
      </c>
      <c r="H549" s="7">
        <v>21</v>
      </c>
      <c r="I549" s="8">
        <v>20</v>
      </c>
      <c r="J549" s="7">
        <v>163</v>
      </c>
      <c r="K549" s="7" t="s">
        <v>430</v>
      </c>
      <c r="L549" s="7">
        <v>690</v>
      </c>
      <c r="M549" s="7">
        <v>70</v>
      </c>
      <c r="N549" s="9">
        <v>8918</v>
      </c>
      <c r="O549" s="7" t="s">
        <v>430</v>
      </c>
      <c r="P549" s="7">
        <v>20923</v>
      </c>
      <c r="Q549" s="8">
        <v>1489</v>
      </c>
      <c r="R549" s="12">
        <v>0.23599999999999999</v>
      </c>
      <c r="S549" s="12">
        <v>0.28499999999999998</v>
      </c>
      <c r="T549" s="10">
        <f t="shared" ref="T549:T562" si="27">737.3+320.9*(R549)-1067*(S549)-80.638*(R549^2)</f>
        <v>504.44618595199995</v>
      </c>
    </row>
    <row r="550" spans="1:20" x14ac:dyDescent="0.25">
      <c r="A550" s="11" t="s">
        <v>57</v>
      </c>
      <c r="B550" s="7">
        <v>1349</v>
      </c>
      <c r="C550" s="7" t="s">
        <v>430</v>
      </c>
      <c r="D550" s="7">
        <v>1580</v>
      </c>
      <c r="E550" s="7">
        <v>1619</v>
      </c>
      <c r="F550" s="9">
        <v>41</v>
      </c>
      <c r="G550" s="7" t="s">
        <v>430</v>
      </c>
      <c r="H550" s="7">
        <v>22</v>
      </c>
      <c r="I550" s="8">
        <v>18</v>
      </c>
      <c r="J550" s="7">
        <v>120</v>
      </c>
      <c r="K550" s="7" t="s">
        <v>430</v>
      </c>
      <c r="L550" s="7">
        <v>660</v>
      </c>
      <c r="M550" s="7">
        <v>50</v>
      </c>
      <c r="N550" s="9">
        <v>5981</v>
      </c>
      <c r="O550" s="7" t="s">
        <v>430</v>
      </c>
      <c r="P550" s="7">
        <v>20598</v>
      </c>
      <c r="Q550" s="8">
        <v>957</v>
      </c>
      <c r="R550" s="12">
        <v>0.222</v>
      </c>
      <c r="S550" s="12">
        <v>0.27100000000000002</v>
      </c>
      <c r="T550" s="10">
        <f t="shared" si="27"/>
        <v>515.40863680799998</v>
      </c>
    </row>
    <row r="551" spans="1:20" x14ac:dyDescent="0.25">
      <c r="A551" s="11" t="s">
        <v>47</v>
      </c>
      <c r="B551" s="7">
        <v>1353</v>
      </c>
      <c r="C551" s="7" t="s">
        <v>430</v>
      </c>
      <c r="D551" s="7">
        <v>1580</v>
      </c>
      <c r="E551" s="7">
        <v>1622</v>
      </c>
      <c r="F551" s="9">
        <v>41</v>
      </c>
      <c r="G551" s="7" t="s">
        <v>430</v>
      </c>
      <c r="H551" s="7">
        <v>20</v>
      </c>
      <c r="I551" s="8">
        <v>12</v>
      </c>
      <c r="J551" s="7">
        <v>95</v>
      </c>
      <c r="K551" s="7" t="s">
        <v>430</v>
      </c>
      <c r="L551" s="7">
        <v>500</v>
      </c>
      <c r="M551" s="7">
        <v>32</v>
      </c>
      <c r="N551" s="9">
        <v>5328</v>
      </c>
      <c r="O551" s="7" t="s">
        <v>430</v>
      </c>
      <c r="P551" s="7">
        <v>14693</v>
      </c>
      <c r="Q551" s="8">
        <v>408</v>
      </c>
      <c r="R551" s="12">
        <v>0.19</v>
      </c>
      <c r="S551" s="12">
        <v>0.26100000000000001</v>
      </c>
      <c r="T551" s="10">
        <f t="shared" si="27"/>
        <v>516.87296819999983</v>
      </c>
    </row>
    <row r="552" spans="1:20" x14ac:dyDescent="0.25">
      <c r="A552" s="11" t="s">
        <v>49</v>
      </c>
      <c r="B552" s="7">
        <v>1350</v>
      </c>
      <c r="C552" s="7" t="s">
        <v>430</v>
      </c>
      <c r="D552" s="7">
        <v>1580</v>
      </c>
      <c r="E552" s="7">
        <v>1621</v>
      </c>
      <c r="F552" s="9">
        <v>38</v>
      </c>
      <c r="G552" s="7" t="s">
        <v>430</v>
      </c>
      <c r="H552" s="7">
        <v>19</v>
      </c>
      <c r="I552" s="8">
        <v>16</v>
      </c>
      <c r="J552" s="7">
        <v>174</v>
      </c>
      <c r="K552" s="7" t="s">
        <v>430</v>
      </c>
      <c r="L552" s="7">
        <v>870</v>
      </c>
      <c r="M552" s="7">
        <v>90</v>
      </c>
      <c r="N552" s="9">
        <v>9044</v>
      </c>
      <c r="O552" s="7" t="s">
        <v>430</v>
      </c>
      <c r="P552" s="7">
        <v>24288</v>
      </c>
      <c r="Q552" s="8">
        <v>1531</v>
      </c>
      <c r="R552" s="12">
        <v>0.2</v>
      </c>
      <c r="S552" s="12">
        <v>0.25900000000000001</v>
      </c>
      <c r="T552" s="10">
        <f t="shared" si="27"/>
        <v>521.90147999999999</v>
      </c>
    </row>
    <row r="553" spans="1:20" x14ac:dyDescent="0.25">
      <c r="A553" s="11" t="s">
        <v>51</v>
      </c>
      <c r="B553" s="7">
        <v>1351</v>
      </c>
      <c r="C553" s="7" t="s">
        <v>430</v>
      </c>
      <c r="D553" s="7">
        <v>1579.5</v>
      </c>
      <c r="E553" s="7">
        <v>1622</v>
      </c>
      <c r="F553" s="9">
        <v>50</v>
      </c>
      <c r="G553" s="7" t="s">
        <v>430</v>
      </c>
      <c r="H553" s="7">
        <v>22</v>
      </c>
      <c r="I553" s="8">
        <v>20</v>
      </c>
      <c r="J553" s="7">
        <v>65</v>
      </c>
      <c r="K553" s="7" t="s">
        <v>430</v>
      </c>
      <c r="L553" s="7">
        <v>520</v>
      </c>
      <c r="M553" s="7">
        <v>28</v>
      </c>
      <c r="N553" s="9">
        <v>4610</v>
      </c>
      <c r="O553" s="7" t="s">
        <v>430</v>
      </c>
      <c r="P553" s="7">
        <v>16809</v>
      </c>
      <c r="Q553" s="8">
        <v>596</v>
      </c>
      <c r="R553" s="12">
        <v>0.125</v>
      </c>
      <c r="S553" s="12">
        <v>0.20899999999999999</v>
      </c>
      <c r="T553" s="10">
        <f t="shared" si="27"/>
        <v>553.14953125</v>
      </c>
    </row>
    <row r="554" spans="1:20" x14ac:dyDescent="0.25">
      <c r="A554" s="11" t="s">
        <v>53</v>
      </c>
      <c r="B554" s="7">
        <v>1351</v>
      </c>
      <c r="C554" s="7" t="s">
        <v>430</v>
      </c>
      <c r="D554" s="7">
        <v>1580</v>
      </c>
      <c r="E554" s="7">
        <v>1620</v>
      </c>
      <c r="F554" s="9">
        <v>40</v>
      </c>
      <c r="G554" s="7" t="s">
        <v>430</v>
      </c>
      <c r="H554" s="7">
        <v>21</v>
      </c>
      <c r="I554" s="8">
        <v>20</v>
      </c>
      <c r="J554" s="7">
        <v>112</v>
      </c>
      <c r="K554" s="7" t="s">
        <v>430</v>
      </c>
      <c r="L554" s="7">
        <v>750</v>
      </c>
      <c r="M554" s="7">
        <v>40</v>
      </c>
      <c r="N554" s="9">
        <v>6128</v>
      </c>
      <c r="O554" s="7" t="s">
        <v>430</v>
      </c>
      <c r="P554" s="7">
        <v>23142</v>
      </c>
      <c r="Q554" s="8">
        <v>851</v>
      </c>
      <c r="R554" s="12">
        <v>0.14899999999999999</v>
      </c>
      <c r="S554" s="12">
        <v>0.20300000000000001</v>
      </c>
      <c r="T554" s="10">
        <f t="shared" si="27"/>
        <v>566.72285576199999</v>
      </c>
    </row>
    <row r="555" spans="1:20" x14ac:dyDescent="0.25">
      <c r="A555" s="11" t="s">
        <v>50</v>
      </c>
      <c r="B555" s="7">
        <v>1350</v>
      </c>
      <c r="C555" s="7" t="s">
        <v>430</v>
      </c>
      <c r="D555" s="7">
        <v>1580</v>
      </c>
      <c r="E555" s="7">
        <v>1619</v>
      </c>
      <c r="F555" s="9">
        <v>48</v>
      </c>
      <c r="G555" s="7" t="s">
        <v>430</v>
      </c>
      <c r="H555" s="7">
        <v>21</v>
      </c>
      <c r="I555" s="8">
        <v>20</v>
      </c>
      <c r="J555" s="7">
        <v>47</v>
      </c>
      <c r="K555" s="7" t="s">
        <v>430</v>
      </c>
      <c r="L555" s="7">
        <v>455</v>
      </c>
      <c r="M555" s="7">
        <v>15</v>
      </c>
      <c r="N555" s="9">
        <v>3200</v>
      </c>
      <c r="O555" s="7" t="s">
        <v>430</v>
      </c>
      <c r="P555" s="7">
        <v>14039</v>
      </c>
      <c r="Q555" s="8">
        <v>319</v>
      </c>
      <c r="R555" s="12">
        <v>0.10299999999999999</v>
      </c>
      <c r="S555" s="12">
        <v>0.182</v>
      </c>
      <c r="T555" s="10">
        <f t="shared" si="27"/>
        <v>575.30321145799996</v>
      </c>
    </row>
    <row r="556" spans="1:20" x14ac:dyDescent="0.25">
      <c r="A556" s="11" t="s">
        <v>48</v>
      </c>
      <c r="B556" s="7">
        <v>1352</v>
      </c>
      <c r="C556" s="7" t="s">
        <v>430</v>
      </c>
      <c r="D556" s="7">
        <v>1579</v>
      </c>
      <c r="E556" s="7">
        <v>1622</v>
      </c>
      <c r="F556" s="9">
        <v>42</v>
      </c>
      <c r="G556" s="7" t="s">
        <v>430</v>
      </c>
      <c r="H556" s="7">
        <v>21</v>
      </c>
      <c r="I556" s="8">
        <v>13</v>
      </c>
      <c r="J556" s="7">
        <v>80</v>
      </c>
      <c r="K556" s="7" t="s">
        <v>430</v>
      </c>
      <c r="L556" s="7">
        <v>710</v>
      </c>
      <c r="M556" s="7">
        <v>15</v>
      </c>
      <c r="N556" s="9">
        <v>4766</v>
      </c>
      <c r="O556" s="7" t="s">
        <v>430</v>
      </c>
      <c r="P556" s="7">
        <v>21151</v>
      </c>
      <c r="Q556" s="8">
        <v>207</v>
      </c>
      <c r="R556" s="12">
        <v>0.113</v>
      </c>
      <c r="S556" s="12">
        <v>0.182</v>
      </c>
      <c r="T556" s="10">
        <f t="shared" si="27"/>
        <v>578.33803337799998</v>
      </c>
    </row>
    <row r="557" spans="1:20" x14ac:dyDescent="0.25">
      <c r="A557" s="11" t="s">
        <v>46</v>
      </c>
      <c r="B557" s="7">
        <v>1354</v>
      </c>
      <c r="C557" s="7" t="s">
        <v>430</v>
      </c>
      <c r="D557" s="7">
        <v>1580</v>
      </c>
      <c r="E557" s="7">
        <v>1621</v>
      </c>
      <c r="F557" s="9">
        <v>41</v>
      </c>
      <c r="G557" s="7" t="s">
        <v>430</v>
      </c>
      <c r="H557" s="7">
        <v>21</v>
      </c>
      <c r="I557" s="8">
        <v>14</v>
      </c>
      <c r="J557" s="7">
        <v>68</v>
      </c>
      <c r="K557" s="7" t="s">
        <v>430</v>
      </c>
      <c r="L557" s="7">
        <v>580</v>
      </c>
      <c r="M557" s="7">
        <v>22</v>
      </c>
      <c r="N557" s="9">
        <v>3955</v>
      </c>
      <c r="O557" s="7" t="s">
        <v>430</v>
      </c>
      <c r="P557" s="7">
        <v>17896</v>
      </c>
      <c r="Q557" s="8">
        <v>328</v>
      </c>
      <c r="R557" s="12">
        <v>0.11700000000000001</v>
      </c>
      <c r="S557" s="12">
        <v>0.17799999999999999</v>
      </c>
      <c r="T557" s="10">
        <f t="shared" si="27"/>
        <v>583.81544641799996</v>
      </c>
    </row>
    <row r="558" spans="1:20" x14ac:dyDescent="0.25">
      <c r="A558" s="11" t="s">
        <v>55</v>
      </c>
      <c r="B558" s="7">
        <v>1352</v>
      </c>
      <c r="C558" s="7" t="s">
        <v>430</v>
      </c>
      <c r="D558" s="7">
        <v>1580</v>
      </c>
      <c r="E558" s="7">
        <v>1620</v>
      </c>
      <c r="F558" s="9">
        <v>46</v>
      </c>
      <c r="G558" s="7" t="s">
        <v>430</v>
      </c>
      <c r="H558" s="7">
        <v>21</v>
      </c>
      <c r="I558" s="8">
        <v>16</v>
      </c>
      <c r="J558" s="7">
        <v>37</v>
      </c>
      <c r="K558" s="7" t="s">
        <v>430</v>
      </c>
      <c r="L558" s="7">
        <v>460</v>
      </c>
      <c r="M558" s="7">
        <v>20</v>
      </c>
      <c r="N558" s="9">
        <v>2501</v>
      </c>
      <c r="O558" s="7" t="s">
        <v>430</v>
      </c>
      <c r="P558" s="7">
        <v>13949</v>
      </c>
      <c r="Q558" s="8">
        <v>340</v>
      </c>
      <c r="R558" s="12">
        <v>0.08</v>
      </c>
      <c r="S558" s="12">
        <v>0.14899999999999999</v>
      </c>
      <c r="T558" s="10">
        <f t="shared" si="27"/>
        <v>603.47291680000001</v>
      </c>
    </row>
    <row r="559" spans="1:20" x14ac:dyDescent="0.25">
      <c r="A559" s="11" t="s">
        <v>54</v>
      </c>
      <c r="B559" s="7">
        <v>1349</v>
      </c>
      <c r="C559" s="7" t="s">
        <v>430</v>
      </c>
      <c r="D559" s="7">
        <v>1580</v>
      </c>
      <c r="E559" s="7">
        <v>1622</v>
      </c>
      <c r="F559" s="9">
        <v>42</v>
      </c>
      <c r="G559" s="7" t="s">
        <v>430</v>
      </c>
      <c r="H559" s="7">
        <v>19</v>
      </c>
      <c r="I559" s="8">
        <v>20</v>
      </c>
      <c r="J559" s="7">
        <v>92</v>
      </c>
      <c r="K559" s="7" t="s">
        <v>430</v>
      </c>
      <c r="L559" s="7">
        <v>1240</v>
      </c>
      <c r="M559" s="7">
        <v>10</v>
      </c>
      <c r="N559" s="9">
        <v>6070</v>
      </c>
      <c r="O559" s="7" t="s">
        <v>430</v>
      </c>
      <c r="P559" s="7">
        <v>35215</v>
      </c>
      <c r="Q559" s="8">
        <v>213</v>
      </c>
      <c r="R559" s="12">
        <v>7.3999999999999996E-2</v>
      </c>
      <c r="S559" s="12">
        <v>0.14699999999999999</v>
      </c>
      <c r="T559" s="10">
        <f t="shared" si="27"/>
        <v>603.75602631200002</v>
      </c>
    </row>
    <row r="560" spans="1:20" x14ac:dyDescent="0.25">
      <c r="A560" s="11" t="s">
        <v>58</v>
      </c>
      <c r="B560" s="7">
        <v>1354</v>
      </c>
      <c r="C560" s="7" t="s">
        <v>430</v>
      </c>
      <c r="D560" s="7">
        <v>1580</v>
      </c>
      <c r="E560" s="7">
        <v>1620</v>
      </c>
      <c r="F560" s="9">
        <v>45</v>
      </c>
      <c r="G560" s="7" t="s">
        <v>430</v>
      </c>
      <c r="H560" s="7">
        <v>22</v>
      </c>
      <c r="I560" s="8">
        <v>16</v>
      </c>
      <c r="J560" s="7">
        <v>54</v>
      </c>
      <c r="K560" s="7" t="s">
        <v>430</v>
      </c>
      <c r="L560" s="7">
        <v>595</v>
      </c>
      <c r="M560" s="7">
        <v>25</v>
      </c>
      <c r="N560" s="9">
        <v>3201</v>
      </c>
      <c r="O560" s="7" t="s">
        <v>430</v>
      </c>
      <c r="P560" s="7">
        <v>19234</v>
      </c>
      <c r="Q560" s="8">
        <v>425</v>
      </c>
      <c r="R560" s="12">
        <v>9.0999999999999998E-2</v>
      </c>
      <c r="S560" s="12">
        <v>0.14000000000000001</v>
      </c>
      <c r="T560" s="10">
        <f t="shared" si="27"/>
        <v>616.45413672199993</v>
      </c>
    </row>
    <row r="561" spans="1:20" x14ac:dyDescent="0.25">
      <c r="A561" s="11" t="s">
        <v>45</v>
      </c>
      <c r="B561" s="7">
        <v>1354</v>
      </c>
      <c r="C561" s="7" t="s">
        <v>430</v>
      </c>
      <c r="D561" s="7">
        <v>1581</v>
      </c>
      <c r="E561" s="7">
        <v>1619</v>
      </c>
      <c r="F561" s="9">
        <v>40</v>
      </c>
      <c r="G561" s="7" t="s">
        <v>430</v>
      </c>
      <c r="H561" s="7">
        <v>21</v>
      </c>
      <c r="I561" s="8">
        <v>19</v>
      </c>
      <c r="J561" s="7">
        <v>90</v>
      </c>
      <c r="K561" s="7" t="s">
        <v>430</v>
      </c>
      <c r="L561" s="7">
        <v>1310</v>
      </c>
      <c r="M561" s="7">
        <v>50</v>
      </c>
      <c r="N561" s="9">
        <v>5107</v>
      </c>
      <c r="O561" s="7" t="s">
        <v>430</v>
      </c>
      <c r="P561" s="7">
        <v>39026</v>
      </c>
      <c r="Q561" s="8">
        <v>1010</v>
      </c>
      <c r="R561" s="12">
        <v>6.9000000000000006E-2</v>
      </c>
      <c r="S561" s="12">
        <v>0.11600000000000001</v>
      </c>
      <c r="T561" s="10">
        <f t="shared" si="27"/>
        <v>635.28618248199996</v>
      </c>
    </row>
    <row r="562" spans="1:20" x14ac:dyDescent="0.25">
      <c r="A562" s="11" t="s">
        <v>56</v>
      </c>
      <c r="B562" s="7">
        <v>1352</v>
      </c>
      <c r="C562" s="7" t="s">
        <v>430</v>
      </c>
      <c r="D562" s="7">
        <v>1579.5</v>
      </c>
      <c r="E562" s="7">
        <v>1619</v>
      </c>
      <c r="F562" s="9">
        <v>45</v>
      </c>
      <c r="G562" s="7" t="s">
        <v>430</v>
      </c>
      <c r="H562" s="7">
        <v>21</v>
      </c>
      <c r="I562" s="8">
        <v>18</v>
      </c>
      <c r="J562" s="7">
        <v>20</v>
      </c>
      <c r="K562" s="7" t="s">
        <v>430</v>
      </c>
      <c r="L562" s="7">
        <v>540</v>
      </c>
      <c r="M562" s="7">
        <v>12</v>
      </c>
      <c r="N562" s="9">
        <v>1414</v>
      </c>
      <c r="O562" s="7" t="s">
        <v>430</v>
      </c>
      <c r="P562" s="7">
        <v>16087</v>
      </c>
      <c r="Q562" s="8">
        <v>230</v>
      </c>
      <c r="R562" s="12">
        <v>3.6999999999999998E-2</v>
      </c>
      <c r="S562" s="12">
        <v>0.08</v>
      </c>
      <c r="T562" s="10">
        <f t="shared" si="27"/>
        <v>663.7029065779999</v>
      </c>
    </row>
    <row r="563" spans="1:20" x14ac:dyDescent="0.25">
      <c r="A563" s="14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31" t="s">
        <v>6</v>
      </c>
      <c r="R563" s="32">
        <f>AVERAGE(R549:R562)</f>
        <v>0.12899999999999998</v>
      </c>
      <c r="S563" s="25">
        <f>AVERAGE(S549:S562)</f>
        <v>0.19014285714285717</v>
      </c>
      <c r="T563" s="26">
        <f>AVERAGE(T549:T562)</f>
        <v>574.18789415142862</v>
      </c>
    </row>
    <row r="564" spans="1:20" x14ac:dyDescent="0.25">
      <c r="A564" s="14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31" t="s">
        <v>9</v>
      </c>
      <c r="R564" s="32">
        <f>_xlfn.STDEV.P(R549:R562)</f>
        <v>5.9333199571812878E-2</v>
      </c>
      <c r="S564" s="25">
        <f>_xlfn.STDEV.P(S549:S562)</f>
        <v>5.9639221446074059E-2</v>
      </c>
      <c r="T564" s="26">
        <f>_xlfn.STDEV.P(T549:T562)</f>
        <v>46.453920486097211</v>
      </c>
    </row>
    <row r="565" spans="1:20" x14ac:dyDescent="0.25">
      <c r="A565" s="14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31" t="s">
        <v>7</v>
      </c>
      <c r="R565" s="32">
        <f>R564/(SQRT(T567))</f>
        <v>1.5857464604200438E-2</v>
      </c>
      <c r="S565" s="25">
        <f>S564/(SQRT(T567))</f>
        <v>1.5939252390367847E-2</v>
      </c>
      <c r="T565" s="26">
        <f>T564/(SQRT(T567))</f>
        <v>12.415332480815353</v>
      </c>
    </row>
    <row r="566" spans="1:20" x14ac:dyDescent="0.25">
      <c r="A566" s="14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30"/>
      <c r="R566" s="28"/>
      <c r="S566" s="29" t="s">
        <v>8</v>
      </c>
      <c r="T566" s="26">
        <f>2*(SQRT(T564^2+50^2))/SQRT(T567)</f>
        <v>36.480784486116377</v>
      </c>
    </row>
    <row r="567" spans="1:20" x14ac:dyDescent="0.25">
      <c r="A567" s="14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30"/>
      <c r="R567" s="28"/>
      <c r="S567" s="29" t="s">
        <v>10</v>
      </c>
      <c r="T567" s="26">
        <v>14</v>
      </c>
    </row>
    <row r="568" spans="1:20" x14ac:dyDescent="0.25">
      <c r="A568" s="14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30"/>
      <c r="R568" s="28"/>
      <c r="S568" s="29"/>
      <c r="T568" s="30"/>
    </row>
    <row r="569" spans="1:20" x14ac:dyDescent="0.25">
      <c r="A569" s="35" t="s">
        <v>66</v>
      </c>
      <c r="B569" s="7">
        <v>1340</v>
      </c>
      <c r="C569" s="7" t="s">
        <v>430</v>
      </c>
      <c r="D569" s="7">
        <v>1580</v>
      </c>
      <c r="E569" s="7">
        <v>1618</v>
      </c>
      <c r="F569" s="9">
        <v>50</v>
      </c>
      <c r="G569" s="7" t="s">
        <v>430</v>
      </c>
      <c r="H569" s="7">
        <v>19</v>
      </c>
      <c r="I569" s="8">
        <v>19</v>
      </c>
      <c r="J569" s="7">
        <v>200</v>
      </c>
      <c r="K569" s="7" t="s">
        <v>430</v>
      </c>
      <c r="L569" s="7">
        <v>1350</v>
      </c>
      <c r="M569" s="7">
        <v>120</v>
      </c>
      <c r="N569" s="9">
        <v>13932</v>
      </c>
      <c r="O569" s="7" t="s">
        <v>430</v>
      </c>
      <c r="P569" s="7">
        <v>38990</v>
      </c>
      <c r="Q569" s="8">
        <v>2425</v>
      </c>
      <c r="R569" s="12">
        <v>0.14799999999999999</v>
      </c>
      <c r="S569" s="12">
        <v>0.252</v>
      </c>
      <c r="T569" s="10">
        <f t="shared" ref="T569:T580" si="28">737.3+320.9*(R569)-1067*(S569)-80.638*(R569^2)</f>
        <v>514.14290524799992</v>
      </c>
    </row>
    <row r="570" spans="1:20" x14ac:dyDescent="0.25">
      <c r="A570" s="35" t="s">
        <v>65</v>
      </c>
      <c r="B570" s="7">
        <v>1343</v>
      </c>
      <c r="C570" s="7" t="s">
        <v>430</v>
      </c>
      <c r="D570" s="7">
        <v>1580</v>
      </c>
      <c r="E570" s="7">
        <v>1620</v>
      </c>
      <c r="F570" s="9">
        <v>47</v>
      </c>
      <c r="G570" s="7" t="s">
        <v>430</v>
      </c>
      <c r="H570" s="7">
        <v>20</v>
      </c>
      <c r="I570" s="8">
        <v>17</v>
      </c>
      <c r="J570" s="7">
        <v>182</v>
      </c>
      <c r="K570" s="7" t="s">
        <v>430</v>
      </c>
      <c r="L570" s="7">
        <v>1080</v>
      </c>
      <c r="M570" s="7">
        <v>130</v>
      </c>
      <c r="N570" s="9">
        <v>12135</v>
      </c>
      <c r="O570" s="7" t="s">
        <v>430</v>
      </c>
      <c r="P570" s="7">
        <v>33929</v>
      </c>
      <c r="Q570" s="8">
        <v>2350</v>
      </c>
      <c r="R570" s="12">
        <v>0.16900000000000001</v>
      </c>
      <c r="S570" s="12">
        <v>0.251</v>
      </c>
      <c r="T570" s="10">
        <f t="shared" si="28"/>
        <v>521.41199808199985</v>
      </c>
    </row>
    <row r="571" spans="1:20" x14ac:dyDescent="0.25">
      <c r="A571" s="35" t="s">
        <v>67</v>
      </c>
      <c r="B571" s="7">
        <v>1343</v>
      </c>
      <c r="C571" s="7" t="s">
        <v>430</v>
      </c>
      <c r="D571" s="7">
        <v>1579.5</v>
      </c>
      <c r="E571" s="7">
        <v>1618</v>
      </c>
      <c r="F571" s="9">
        <v>48</v>
      </c>
      <c r="G571" s="7" t="s">
        <v>430</v>
      </c>
      <c r="H571" s="7">
        <v>19</v>
      </c>
      <c r="I571" s="8">
        <v>20</v>
      </c>
      <c r="J571" s="7">
        <v>210</v>
      </c>
      <c r="K571" s="7" t="s">
        <v>430</v>
      </c>
      <c r="L571" s="7">
        <v>1390</v>
      </c>
      <c r="M571" s="7">
        <v>140</v>
      </c>
      <c r="N571" s="9">
        <v>13788</v>
      </c>
      <c r="O571" s="7" t="s">
        <v>430</v>
      </c>
      <c r="P571" s="7">
        <v>40145</v>
      </c>
      <c r="Q571" s="8">
        <v>2978</v>
      </c>
      <c r="R571" s="12">
        <v>0.151</v>
      </c>
      <c r="S571" s="12">
        <v>0.24199999999999999</v>
      </c>
      <c r="T571" s="10">
        <f t="shared" si="28"/>
        <v>525.70327296199991</v>
      </c>
    </row>
    <row r="572" spans="1:20" x14ac:dyDescent="0.25">
      <c r="A572" s="35" t="s">
        <v>70</v>
      </c>
      <c r="B572" s="7">
        <v>1342</v>
      </c>
      <c r="C572" s="7" t="s">
        <v>430</v>
      </c>
      <c r="D572" s="7">
        <v>1581</v>
      </c>
      <c r="E572" s="7">
        <v>1619</v>
      </c>
      <c r="F572" s="9">
        <v>49</v>
      </c>
      <c r="G572" s="7" t="s">
        <v>430</v>
      </c>
      <c r="H572" s="7">
        <v>20</v>
      </c>
      <c r="I572" s="8">
        <v>22</v>
      </c>
      <c r="J572" s="7">
        <v>130</v>
      </c>
      <c r="K572" s="7" t="s">
        <v>430</v>
      </c>
      <c r="L572" s="7">
        <v>820</v>
      </c>
      <c r="M572" s="7">
        <v>90</v>
      </c>
      <c r="N572" s="9">
        <v>8713</v>
      </c>
      <c r="O572" s="7" t="s">
        <v>430</v>
      </c>
      <c r="P572" s="7">
        <v>24929</v>
      </c>
      <c r="Q572" s="8">
        <v>2106</v>
      </c>
      <c r="R572" s="12">
        <v>0.159</v>
      </c>
      <c r="S572" s="12">
        <v>0.24399999999999999</v>
      </c>
      <c r="T572" s="10">
        <f t="shared" si="28"/>
        <v>525.93649072199992</v>
      </c>
    </row>
    <row r="573" spans="1:20" x14ac:dyDescent="0.25">
      <c r="A573" s="35" t="s">
        <v>61</v>
      </c>
      <c r="B573" s="7">
        <v>1349</v>
      </c>
      <c r="C573" s="7" t="s">
        <v>430</v>
      </c>
      <c r="D573" s="7">
        <v>1580</v>
      </c>
      <c r="E573" s="7">
        <v>1618</v>
      </c>
      <c r="F573" s="9">
        <v>48</v>
      </c>
      <c r="G573" s="7" t="s">
        <v>430</v>
      </c>
      <c r="H573" s="7">
        <v>20</v>
      </c>
      <c r="I573" s="8">
        <v>19</v>
      </c>
      <c r="J573" s="7">
        <v>146</v>
      </c>
      <c r="K573" s="7" t="s">
        <v>430</v>
      </c>
      <c r="L573" s="7">
        <v>900</v>
      </c>
      <c r="M573" s="7">
        <v>100</v>
      </c>
      <c r="N573" s="9">
        <v>9230</v>
      </c>
      <c r="O573" s="7" t="s">
        <v>430</v>
      </c>
      <c r="P573" s="7">
        <v>27361</v>
      </c>
      <c r="Q573" s="8">
        <v>2021</v>
      </c>
      <c r="R573" s="12">
        <v>0.16200000000000001</v>
      </c>
      <c r="S573" s="12">
        <v>0.23899999999999999</v>
      </c>
      <c r="T573" s="10">
        <f t="shared" si="28"/>
        <v>532.15653632800002</v>
      </c>
    </row>
    <row r="574" spans="1:20" x14ac:dyDescent="0.25">
      <c r="A574" s="35" t="s">
        <v>62</v>
      </c>
      <c r="B574" s="7">
        <v>1348</v>
      </c>
      <c r="C574" s="7" t="s">
        <v>430</v>
      </c>
      <c r="D574" s="7">
        <v>1580</v>
      </c>
      <c r="E574" s="7">
        <v>1619</v>
      </c>
      <c r="F574" s="9">
        <v>48</v>
      </c>
      <c r="G574" s="7" t="s">
        <v>430</v>
      </c>
      <c r="H574" s="7">
        <v>20</v>
      </c>
      <c r="I574" s="8">
        <v>20</v>
      </c>
      <c r="J574" s="7">
        <v>140</v>
      </c>
      <c r="K574" s="7" t="s">
        <v>430</v>
      </c>
      <c r="L574" s="7">
        <v>900</v>
      </c>
      <c r="M574" s="7">
        <v>105</v>
      </c>
      <c r="N574" s="9">
        <v>9192</v>
      </c>
      <c r="O574" s="7" t="s">
        <v>430</v>
      </c>
      <c r="P574" s="7">
        <v>27361</v>
      </c>
      <c r="Q574" s="8">
        <v>2233</v>
      </c>
      <c r="R574" s="12">
        <v>0.156</v>
      </c>
      <c r="S574" s="12">
        <v>0.23699999999999999</v>
      </c>
      <c r="T574" s="10">
        <f t="shared" si="28"/>
        <v>532.51899363199993</v>
      </c>
    </row>
    <row r="575" spans="1:20" x14ac:dyDescent="0.25">
      <c r="A575" s="35" t="s">
        <v>69</v>
      </c>
      <c r="B575" s="7">
        <v>1343</v>
      </c>
      <c r="C575" s="7" t="s">
        <v>430</v>
      </c>
      <c r="D575" s="7">
        <v>1580</v>
      </c>
      <c r="E575" s="7">
        <v>1617</v>
      </c>
      <c r="F575" s="9">
        <v>47</v>
      </c>
      <c r="G575" s="7" t="s">
        <v>430</v>
      </c>
      <c r="H575" s="7">
        <v>19</v>
      </c>
      <c r="I575" s="8">
        <v>22</v>
      </c>
      <c r="J575" s="7">
        <v>170</v>
      </c>
      <c r="K575" s="7" t="s">
        <v>430</v>
      </c>
      <c r="L575" s="7">
        <v>1250</v>
      </c>
      <c r="M575" s="7">
        <v>118</v>
      </c>
      <c r="N575" s="9">
        <v>10929</v>
      </c>
      <c r="O575" s="7" t="s">
        <v>430</v>
      </c>
      <c r="P575" s="7">
        <v>36102</v>
      </c>
      <c r="Q575" s="8">
        <v>2761</v>
      </c>
      <c r="R575" s="12">
        <v>0.13600000000000001</v>
      </c>
      <c r="S575" s="12">
        <v>0.22</v>
      </c>
      <c r="T575" s="10">
        <f t="shared" si="28"/>
        <v>544.71091955199995</v>
      </c>
    </row>
    <row r="576" spans="1:20" x14ac:dyDescent="0.25">
      <c r="A576" s="35" t="s">
        <v>59</v>
      </c>
      <c r="B576" s="7">
        <v>1350</v>
      </c>
      <c r="C576" s="7" t="s">
        <v>430</v>
      </c>
      <c r="D576" s="7">
        <v>1580.5</v>
      </c>
      <c r="E576" s="7">
        <v>1620</v>
      </c>
      <c r="F576" s="9">
        <v>45</v>
      </c>
      <c r="G576" s="7" t="s">
        <v>430</v>
      </c>
      <c r="H576" s="7">
        <v>20</v>
      </c>
      <c r="I576" s="8">
        <v>18</v>
      </c>
      <c r="J576" s="7">
        <v>140</v>
      </c>
      <c r="K576" s="7" t="s">
        <v>430</v>
      </c>
      <c r="L576" s="7">
        <v>990</v>
      </c>
      <c r="M576" s="7">
        <v>130</v>
      </c>
      <c r="N576" s="9">
        <v>8937</v>
      </c>
      <c r="O576" s="7" t="s">
        <v>430</v>
      </c>
      <c r="P576" s="7">
        <v>30097</v>
      </c>
      <c r="Q576" s="8">
        <v>2489</v>
      </c>
      <c r="R576" s="12">
        <v>0.14099999999999999</v>
      </c>
      <c r="S576" s="12">
        <v>0.215</v>
      </c>
      <c r="T576" s="10">
        <f t="shared" si="28"/>
        <v>551.538735922</v>
      </c>
    </row>
    <row r="577" spans="1:20" x14ac:dyDescent="0.25">
      <c r="A577" s="35" t="s">
        <v>68</v>
      </c>
      <c r="B577" s="7">
        <v>1340</v>
      </c>
      <c r="C577" s="7" t="s">
        <v>430</v>
      </c>
      <c r="D577" s="7">
        <v>1580</v>
      </c>
      <c r="E577" s="7">
        <v>1616</v>
      </c>
      <c r="F577" s="9">
        <v>50</v>
      </c>
      <c r="G577" s="7" t="s">
        <v>430</v>
      </c>
      <c r="H577" s="7">
        <v>19</v>
      </c>
      <c r="I577" s="8">
        <v>21</v>
      </c>
      <c r="J577" s="7">
        <v>82</v>
      </c>
      <c r="K577" s="7" t="s">
        <v>430</v>
      </c>
      <c r="L577" s="7">
        <v>750</v>
      </c>
      <c r="M577" s="7">
        <v>100</v>
      </c>
      <c r="N577" s="9">
        <v>5712</v>
      </c>
      <c r="O577" s="7" t="s">
        <v>430</v>
      </c>
      <c r="P577" s="7">
        <v>20938</v>
      </c>
      <c r="Q577" s="8">
        <v>2233</v>
      </c>
      <c r="R577" s="12">
        <v>0.109</v>
      </c>
      <c r="S577" s="12">
        <v>0.19800000000000001</v>
      </c>
      <c r="T577" s="10">
        <f t="shared" si="28"/>
        <v>560.0540399219999</v>
      </c>
    </row>
    <row r="578" spans="1:20" x14ac:dyDescent="0.25">
      <c r="A578" s="35" t="s">
        <v>64</v>
      </c>
      <c r="B578" s="7">
        <v>1345</v>
      </c>
      <c r="C578" s="7" t="s">
        <v>430</v>
      </c>
      <c r="D578" s="7">
        <v>1580</v>
      </c>
      <c r="E578" s="7">
        <v>1619</v>
      </c>
      <c r="F578" s="9">
        <v>44</v>
      </c>
      <c r="G578" s="7" t="s">
        <v>430</v>
      </c>
      <c r="H578" s="7">
        <v>19.5</v>
      </c>
      <c r="I578" s="8">
        <v>18</v>
      </c>
      <c r="J578" s="7">
        <v>190</v>
      </c>
      <c r="K578" s="7" t="s">
        <v>430</v>
      </c>
      <c r="L578" s="7">
        <v>1550</v>
      </c>
      <c r="M578" s="7">
        <v>160</v>
      </c>
      <c r="N578" s="9">
        <v>11435</v>
      </c>
      <c r="O578" s="7" t="s">
        <v>430</v>
      </c>
      <c r="P578" s="7">
        <v>44411</v>
      </c>
      <c r="Q578" s="8">
        <v>3063</v>
      </c>
      <c r="R578" s="12">
        <v>0.123</v>
      </c>
      <c r="S578" s="12">
        <v>0.19400000000000001</v>
      </c>
      <c r="T578" s="10">
        <f t="shared" si="28"/>
        <v>568.5527276979999</v>
      </c>
    </row>
    <row r="579" spans="1:20" x14ac:dyDescent="0.25">
      <c r="A579" s="35" t="s">
        <v>63</v>
      </c>
      <c r="B579" s="7">
        <v>1351</v>
      </c>
      <c r="C579" s="7" t="s">
        <v>430</v>
      </c>
      <c r="D579" s="7">
        <v>1580</v>
      </c>
      <c r="E579" s="7">
        <v>1618</v>
      </c>
      <c r="F579" s="9">
        <v>42</v>
      </c>
      <c r="G579" s="7" t="s">
        <v>430</v>
      </c>
      <c r="H579" s="7">
        <v>19</v>
      </c>
      <c r="I579" s="8">
        <v>18</v>
      </c>
      <c r="J579" s="7">
        <v>148</v>
      </c>
      <c r="K579" s="7" t="s">
        <v>430</v>
      </c>
      <c r="L579" s="7">
        <v>1040</v>
      </c>
      <c r="M579" s="7">
        <v>140</v>
      </c>
      <c r="N579" s="9">
        <v>7872</v>
      </c>
      <c r="O579" s="7" t="s">
        <v>430</v>
      </c>
      <c r="P579" s="7">
        <v>30036</v>
      </c>
      <c r="Q579" s="8">
        <v>2680</v>
      </c>
      <c r="R579" s="12">
        <v>0.14199999999999999</v>
      </c>
      <c r="S579" s="12">
        <v>0.19400000000000001</v>
      </c>
      <c r="T579" s="10">
        <f t="shared" si="28"/>
        <v>574.2438153679999</v>
      </c>
    </row>
    <row r="580" spans="1:20" x14ac:dyDescent="0.25">
      <c r="A580" s="35" t="s">
        <v>60</v>
      </c>
      <c r="B580" s="7">
        <v>1351</v>
      </c>
      <c r="C580" s="7" t="s">
        <v>430</v>
      </c>
      <c r="D580" s="7">
        <v>1580</v>
      </c>
      <c r="E580" s="7">
        <v>1618</v>
      </c>
      <c r="F580" s="9">
        <v>40</v>
      </c>
      <c r="G580" s="7" t="s">
        <v>430</v>
      </c>
      <c r="H580" s="7">
        <v>19</v>
      </c>
      <c r="I580" s="8">
        <v>19</v>
      </c>
      <c r="J580" s="7">
        <v>190</v>
      </c>
      <c r="K580" s="7" t="s">
        <v>430</v>
      </c>
      <c r="L580" s="7">
        <v>1450</v>
      </c>
      <c r="M580" s="7">
        <v>120</v>
      </c>
      <c r="N580" s="9">
        <v>8854</v>
      </c>
      <c r="O580" s="7" t="s">
        <v>430</v>
      </c>
      <c r="P580" s="7">
        <v>41179</v>
      </c>
      <c r="Q580" s="8">
        <v>2425</v>
      </c>
      <c r="R580" s="12">
        <v>0.13100000000000001</v>
      </c>
      <c r="S580" s="12">
        <v>0.16900000000000001</v>
      </c>
      <c r="T580" s="10">
        <f t="shared" si="28"/>
        <v>597.63107128199999</v>
      </c>
    </row>
    <row r="581" spans="1:20" x14ac:dyDescent="0.25">
      <c r="A581" s="35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31" t="s">
        <v>6</v>
      </c>
      <c r="R581" s="32">
        <f>AVERAGE(R569:R580)</f>
        <v>0.14391666666666666</v>
      </c>
      <c r="S581" s="25">
        <f>AVERAGE(S569:S580)</f>
        <v>0.22124999999999997</v>
      </c>
      <c r="T581" s="26">
        <f>AVERAGE(T569:T580)</f>
        <v>545.71679222649993</v>
      </c>
    </row>
    <row r="582" spans="1:20" x14ac:dyDescent="0.25">
      <c r="A582" s="14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31" t="s">
        <v>9</v>
      </c>
      <c r="R582" s="32">
        <f>_xlfn.STDEV.P(R569:R580)</f>
        <v>1.6570346673769137E-2</v>
      </c>
      <c r="S582" s="25">
        <f>_xlfn.STDEV.P(S569:S580)</f>
        <v>2.6042033330752414E-2</v>
      </c>
      <c r="T582" s="26">
        <f>_xlfn.STDEV.P(T569:T580)</f>
        <v>24.166650426104358</v>
      </c>
    </row>
    <row r="583" spans="1:20" x14ac:dyDescent="0.25">
      <c r="A583" s="14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31" t="s">
        <v>7</v>
      </c>
      <c r="R583" s="32">
        <f>R582/(SQRT(T585))</f>
        <v>4.7834470563330161E-3</v>
      </c>
      <c r="S583" s="25">
        <f>S582/(SQRT(T585))</f>
        <v>7.5176874768775569E-3</v>
      </c>
      <c r="T583" s="26">
        <f>T582/(SQRT(T585))</f>
        <v>6.9763110644614681</v>
      </c>
    </row>
    <row r="584" spans="1:20" x14ac:dyDescent="0.25">
      <c r="A584" s="14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30"/>
      <c r="R584" s="28"/>
      <c r="S584" s="29" t="s">
        <v>8</v>
      </c>
      <c r="T584" s="26">
        <f>2*(SQRT(T582^2+50^2))/SQRT(T585)</f>
        <v>32.062579397263775</v>
      </c>
    </row>
    <row r="585" spans="1:20" x14ac:dyDescent="0.25">
      <c r="A585" s="14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30"/>
      <c r="R585" s="28"/>
      <c r="S585" s="29" t="s">
        <v>10</v>
      </c>
      <c r="T585" s="26">
        <v>12</v>
      </c>
    </row>
    <row r="586" spans="1:20" x14ac:dyDescent="0.25">
      <c r="A586" s="14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30"/>
      <c r="R586" s="28"/>
      <c r="S586" s="29"/>
      <c r="T586" s="30"/>
    </row>
    <row r="587" spans="1:20" x14ac:dyDescent="0.25">
      <c r="A587"/>
      <c r="E587" s="1"/>
      <c r="I587" s="1"/>
      <c r="M587" s="1"/>
      <c r="Q587" s="1"/>
      <c r="S587" s="4"/>
      <c r="T587" s="1"/>
    </row>
    <row r="588" spans="1:20" x14ac:dyDescent="0.25">
      <c r="A588"/>
      <c r="E588" s="1"/>
      <c r="I588" s="1"/>
      <c r="M588" s="1"/>
      <c r="Q588" s="1"/>
      <c r="S588" s="4"/>
      <c r="T588" s="1"/>
    </row>
    <row r="589" spans="1:20" x14ac:dyDescent="0.25">
      <c r="A589"/>
      <c r="E589" s="1"/>
      <c r="I589" s="1"/>
      <c r="M589" s="1"/>
      <c r="Q589" s="1"/>
      <c r="S589" s="4"/>
      <c r="T589" s="1"/>
    </row>
    <row r="590" spans="1:20" x14ac:dyDescent="0.25">
      <c r="A590"/>
      <c r="E590" s="1"/>
      <c r="I590" s="1"/>
      <c r="M590" s="1"/>
      <c r="Q590" s="1"/>
      <c r="S590" s="4"/>
      <c r="T590" s="1"/>
    </row>
    <row r="591" spans="1:20" x14ac:dyDescent="0.25">
      <c r="A591"/>
      <c r="E591" s="1"/>
      <c r="I591" s="1"/>
      <c r="M591" s="1"/>
      <c r="Q591" s="1"/>
      <c r="S591" s="4"/>
      <c r="T591" s="1"/>
    </row>
    <row r="592" spans="1:20" x14ac:dyDescent="0.25">
      <c r="A592"/>
      <c r="E592" s="1"/>
      <c r="I592" s="1"/>
      <c r="M592" s="1"/>
      <c r="Q592" s="1"/>
      <c r="S592" s="4"/>
      <c r="T592" s="1"/>
    </row>
    <row r="593" spans="2:20" customForma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4"/>
      <c r="S593" s="4"/>
      <c r="T593" s="1"/>
    </row>
    <row r="594" spans="2:20" customForma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4"/>
      <c r="S594" s="4"/>
      <c r="T594" s="1"/>
    </row>
    <row r="595" spans="2:20" customForma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4"/>
      <c r="S595" s="4"/>
      <c r="T595" s="1"/>
    </row>
    <row r="596" spans="2:20" customForma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4"/>
      <c r="S596" s="4"/>
      <c r="T596" s="1"/>
    </row>
    <row r="597" spans="2:20" customForma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4"/>
      <c r="S597" s="4"/>
      <c r="T597" s="1"/>
    </row>
    <row r="598" spans="2:20" customForma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4"/>
      <c r="S598" s="4"/>
      <c r="T598" s="1"/>
    </row>
    <row r="599" spans="2:20" customForma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4"/>
      <c r="S599" s="4"/>
      <c r="T599" s="1"/>
    </row>
    <row r="600" spans="2:20" customForma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4"/>
      <c r="S600" s="4"/>
      <c r="T600" s="1"/>
    </row>
    <row r="601" spans="2:20" customForma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4"/>
      <c r="S601" s="4"/>
      <c r="T601" s="1"/>
    </row>
    <row r="602" spans="2:20" customForma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4"/>
      <c r="S602" s="4"/>
      <c r="T602" s="1"/>
    </row>
    <row r="603" spans="2:20" customForma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4"/>
      <c r="S603" s="4"/>
      <c r="T603" s="1"/>
    </row>
    <row r="604" spans="2:20" customForma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4"/>
      <c r="S604" s="4"/>
      <c r="T604" s="1"/>
    </row>
    <row r="605" spans="2:20" customForma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4"/>
      <c r="S605" s="4"/>
      <c r="T605" s="1"/>
    </row>
    <row r="606" spans="2:20" customForma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4"/>
      <c r="S606" s="4"/>
      <c r="T606" s="1"/>
    </row>
    <row r="607" spans="2:20" customForma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4"/>
      <c r="S607" s="4"/>
      <c r="T607" s="1"/>
    </row>
    <row r="608" spans="2:20" customForma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4"/>
      <c r="S608" s="4"/>
      <c r="T608" s="1"/>
    </row>
    <row r="609" spans="2:20" customForma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4"/>
      <c r="S609" s="4"/>
      <c r="T609" s="1"/>
    </row>
    <row r="610" spans="2:20" customForma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4"/>
      <c r="S610" s="4"/>
      <c r="T610" s="1"/>
    </row>
    <row r="611" spans="2:20" customForma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4"/>
      <c r="S611" s="4"/>
      <c r="T611" s="1"/>
    </row>
    <row r="612" spans="2:20" customForma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4"/>
      <c r="S612" s="4"/>
      <c r="T612" s="1"/>
    </row>
    <row r="613" spans="2:20" customForma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4"/>
      <c r="S613" s="4"/>
      <c r="T613" s="1"/>
    </row>
    <row r="614" spans="2:20" customForma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4"/>
      <c r="S614" s="4"/>
      <c r="T614" s="1"/>
    </row>
    <row r="615" spans="2:20" customForma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4"/>
      <c r="S615" s="4"/>
      <c r="T615" s="1"/>
    </row>
    <row r="616" spans="2:20" customForma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4"/>
      <c r="S616" s="4"/>
      <c r="T616" s="1"/>
    </row>
    <row r="617" spans="2:20" customForma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4"/>
      <c r="S617" s="4"/>
      <c r="T617" s="1"/>
    </row>
    <row r="618" spans="2:20" customForma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4"/>
      <c r="S618" s="4"/>
      <c r="T618" s="1"/>
    </row>
    <row r="619" spans="2:20" customForma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4"/>
      <c r="S619" s="4"/>
      <c r="T619" s="1"/>
    </row>
    <row r="620" spans="2:20" customForma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4"/>
      <c r="S620" s="4"/>
      <c r="T620" s="1"/>
    </row>
    <row r="621" spans="2:20" customForma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4"/>
      <c r="S621" s="4"/>
      <c r="T621" s="1"/>
    </row>
    <row r="622" spans="2:20" customForma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4"/>
      <c r="S622" s="4"/>
      <c r="T622" s="1"/>
    </row>
    <row r="623" spans="2:20" customForma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4"/>
      <c r="S623" s="4"/>
      <c r="T623" s="1"/>
    </row>
    <row r="624" spans="2:20" customForma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4"/>
      <c r="S624" s="4"/>
      <c r="T624" s="1"/>
    </row>
    <row r="625" spans="2:20" customForma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4"/>
      <c r="S625" s="4"/>
      <c r="T625" s="1"/>
    </row>
    <row r="626" spans="2:20" customForma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4"/>
      <c r="S626" s="4"/>
      <c r="T626" s="1"/>
    </row>
    <row r="627" spans="2:20" customForma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4"/>
      <c r="S627" s="4"/>
      <c r="T627" s="1"/>
    </row>
    <row r="628" spans="2:20" customForma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4"/>
      <c r="S628" s="4"/>
      <c r="T628" s="1"/>
    </row>
    <row r="629" spans="2:20" customForma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4"/>
      <c r="S629" s="4"/>
      <c r="T629" s="1"/>
    </row>
    <row r="630" spans="2:20" customForma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4"/>
      <c r="S630" s="4"/>
      <c r="T630" s="1"/>
    </row>
    <row r="631" spans="2:20" customForma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4"/>
      <c r="S631" s="4"/>
      <c r="T631" s="1"/>
    </row>
    <row r="632" spans="2:20" customForma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4"/>
      <c r="S632" s="4"/>
      <c r="T632" s="1"/>
    </row>
    <row r="633" spans="2:20" customForma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4"/>
      <c r="S633" s="4"/>
      <c r="T633" s="1"/>
    </row>
    <row r="634" spans="2:20" customForma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4"/>
      <c r="S634" s="4"/>
      <c r="T634" s="1"/>
    </row>
    <row r="635" spans="2:20" customForma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4"/>
      <c r="S635" s="4"/>
      <c r="T635" s="1"/>
    </row>
    <row r="636" spans="2:20" customForma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4"/>
      <c r="S636" s="4"/>
      <c r="T636" s="1"/>
    </row>
    <row r="637" spans="2:20" customForma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4"/>
      <c r="S637" s="4"/>
      <c r="T637" s="1"/>
    </row>
    <row r="638" spans="2:20" customForma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4"/>
      <c r="S638" s="4"/>
      <c r="T638" s="1"/>
    </row>
    <row r="639" spans="2:20" customForma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4"/>
      <c r="S639" s="4"/>
      <c r="T639" s="1"/>
    </row>
    <row r="640" spans="2:20" customForma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4"/>
      <c r="S640" s="4"/>
      <c r="T640" s="1"/>
    </row>
    <row r="641" spans="2:20" customForma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4"/>
      <c r="S641" s="4"/>
      <c r="T641" s="1"/>
    </row>
    <row r="642" spans="2:20" customForma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4"/>
      <c r="S642" s="4"/>
      <c r="T642" s="1"/>
    </row>
    <row r="643" spans="2:20" customForma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4"/>
      <c r="S643" s="4"/>
      <c r="T643" s="1"/>
    </row>
    <row r="644" spans="2:20" customForma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4"/>
      <c r="S644" s="4"/>
      <c r="T644" s="1"/>
    </row>
    <row r="645" spans="2:20" customForma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4"/>
      <c r="S645" s="4"/>
      <c r="T645" s="1"/>
    </row>
    <row r="646" spans="2:20" customForma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4"/>
      <c r="S646" s="4"/>
      <c r="T646" s="1"/>
    </row>
    <row r="647" spans="2:20" customForma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4"/>
      <c r="S647" s="4"/>
      <c r="T647" s="1"/>
    </row>
    <row r="648" spans="2:20" customForma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4"/>
      <c r="S648" s="4"/>
      <c r="T648" s="1"/>
    </row>
    <row r="649" spans="2:20" customForma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4"/>
      <c r="S649" s="4"/>
      <c r="T649" s="1"/>
    </row>
    <row r="650" spans="2:20" customForma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4"/>
      <c r="S650" s="4"/>
      <c r="T650" s="1"/>
    </row>
    <row r="651" spans="2:20" customForma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4"/>
      <c r="S651" s="4"/>
      <c r="T651" s="1"/>
    </row>
    <row r="652" spans="2:20" customForma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4"/>
      <c r="S652" s="4"/>
      <c r="T652" s="1"/>
    </row>
    <row r="653" spans="2:20" customForma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4"/>
      <c r="S653" s="4"/>
      <c r="T653" s="1"/>
    </row>
    <row r="654" spans="2:20" customForma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4"/>
      <c r="S654" s="4"/>
      <c r="T654" s="1"/>
    </row>
    <row r="655" spans="2:20" customForma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4"/>
      <c r="S655" s="4"/>
      <c r="T655" s="1"/>
    </row>
    <row r="656" spans="2:20" customForma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4"/>
      <c r="S656" s="4"/>
      <c r="T656" s="1"/>
    </row>
    <row r="657" spans="2:20" customForma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4"/>
      <c r="S657" s="4"/>
      <c r="T657" s="1"/>
    </row>
    <row r="658" spans="2:20" customForma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4"/>
      <c r="S658" s="4"/>
      <c r="T658" s="1"/>
    </row>
    <row r="659" spans="2:20" customForma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4"/>
      <c r="S659" s="4"/>
      <c r="T659" s="1"/>
    </row>
    <row r="660" spans="2:20" customForma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4"/>
      <c r="S660" s="4"/>
      <c r="T660" s="1"/>
    </row>
    <row r="661" spans="2:20" customForma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4"/>
      <c r="S661" s="4"/>
      <c r="T661" s="1"/>
    </row>
    <row r="662" spans="2:20" customForma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4"/>
      <c r="S662" s="4"/>
      <c r="T662" s="1"/>
    </row>
    <row r="663" spans="2:20" customForma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4"/>
      <c r="S663" s="4"/>
      <c r="T663" s="1"/>
    </row>
    <row r="664" spans="2:20" customForma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4"/>
      <c r="S664" s="4"/>
      <c r="T664" s="1"/>
    </row>
    <row r="665" spans="2:20" customForma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4"/>
      <c r="S665" s="4"/>
      <c r="T665" s="1"/>
    </row>
    <row r="666" spans="2:20" customForma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4"/>
      <c r="S666" s="4"/>
      <c r="T666" s="1"/>
    </row>
    <row r="667" spans="2:20" customForma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4"/>
      <c r="S667" s="4"/>
      <c r="T667" s="1"/>
    </row>
    <row r="668" spans="2:20" customForma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4"/>
      <c r="S668" s="4"/>
      <c r="T668" s="1"/>
    </row>
    <row r="669" spans="2:20" customForma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4"/>
      <c r="S669" s="4"/>
      <c r="T669" s="1"/>
    </row>
    <row r="670" spans="2:20" customForma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4"/>
      <c r="S670" s="4"/>
      <c r="T670" s="1"/>
    </row>
    <row r="671" spans="2:20" customForma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4"/>
      <c r="S671" s="4"/>
      <c r="T671" s="1"/>
    </row>
    <row r="672" spans="2:20" customForma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4"/>
      <c r="S672" s="4"/>
      <c r="T672" s="1"/>
    </row>
    <row r="673" spans="2:20" customForma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4"/>
      <c r="S673" s="4"/>
      <c r="T673" s="1"/>
    </row>
    <row r="674" spans="2:20" customForma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4"/>
      <c r="S674" s="4"/>
      <c r="T674" s="1"/>
    </row>
    <row r="675" spans="2:20" customForma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4"/>
      <c r="S675" s="4"/>
      <c r="T675" s="1"/>
    </row>
    <row r="676" spans="2:20" customForma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4"/>
      <c r="S676" s="4"/>
      <c r="T676" s="1"/>
    </row>
    <row r="677" spans="2:20" customForma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4"/>
      <c r="S677" s="4"/>
      <c r="T677" s="1"/>
    </row>
    <row r="678" spans="2:20" customForma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4"/>
      <c r="S678" s="4"/>
      <c r="T678" s="1"/>
    </row>
    <row r="679" spans="2:20" customForma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4"/>
      <c r="S679" s="4"/>
      <c r="T679" s="1"/>
    </row>
    <row r="680" spans="2:20" customForma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4"/>
      <c r="S680" s="4"/>
      <c r="T680" s="1"/>
    </row>
    <row r="681" spans="2:20" customForma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4"/>
      <c r="S681" s="4"/>
      <c r="T681" s="1"/>
    </row>
    <row r="682" spans="2:20" customForma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4"/>
      <c r="S682" s="4"/>
      <c r="T682" s="1"/>
    </row>
    <row r="683" spans="2:20" customForma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4"/>
      <c r="S683" s="4"/>
      <c r="T683" s="1"/>
    </row>
    <row r="684" spans="2:20" customForma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4"/>
      <c r="S684" s="4"/>
      <c r="T684" s="1"/>
    </row>
    <row r="685" spans="2:20" customForma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4"/>
      <c r="S685" s="4"/>
      <c r="T685" s="1"/>
    </row>
    <row r="686" spans="2:20" customForma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4"/>
      <c r="S686" s="4"/>
      <c r="T686" s="1"/>
    </row>
    <row r="687" spans="2:20" customForma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4"/>
      <c r="S687" s="4"/>
      <c r="T687" s="1"/>
    </row>
    <row r="688" spans="2:20" customForma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4"/>
      <c r="S688" s="4"/>
      <c r="T688" s="1"/>
    </row>
    <row r="689" spans="2:20" customForma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4"/>
      <c r="S689" s="4"/>
      <c r="T689" s="1"/>
    </row>
    <row r="690" spans="2:20" customForma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4"/>
      <c r="S690" s="4"/>
      <c r="T690" s="1"/>
    </row>
    <row r="691" spans="2:20" customForma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4"/>
      <c r="S691" s="4"/>
      <c r="T691" s="1"/>
    </row>
    <row r="692" spans="2:20" customForma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4"/>
      <c r="S692" s="4"/>
      <c r="T692" s="1"/>
    </row>
    <row r="693" spans="2:20" customForma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4"/>
      <c r="S693" s="4"/>
      <c r="T693" s="1"/>
    </row>
    <row r="694" spans="2:20" customForma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4"/>
      <c r="S694" s="4"/>
      <c r="T694" s="1"/>
    </row>
    <row r="695" spans="2:20" customForma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4"/>
      <c r="S695" s="4"/>
      <c r="T695" s="1"/>
    </row>
    <row r="696" spans="2:20" customForma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4"/>
      <c r="S696" s="4"/>
      <c r="T696" s="1"/>
    </row>
    <row r="697" spans="2:20" customForma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4"/>
      <c r="S697" s="4"/>
      <c r="T697" s="1"/>
    </row>
    <row r="698" spans="2:20" customForma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4"/>
      <c r="S698" s="4"/>
      <c r="T698" s="1"/>
    </row>
    <row r="699" spans="2:20" customForma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4"/>
      <c r="S699" s="4"/>
      <c r="T699" s="1"/>
    </row>
    <row r="700" spans="2:20" customForma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4"/>
      <c r="S700" s="4"/>
      <c r="T700" s="1"/>
    </row>
    <row r="701" spans="2:20" customForma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4"/>
      <c r="S701" s="4"/>
      <c r="T701" s="1"/>
    </row>
    <row r="702" spans="2:20" customForma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4"/>
      <c r="S702" s="4"/>
      <c r="T702" s="1"/>
    </row>
    <row r="703" spans="2:20" customForma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4"/>
      <c r="S703" s="4"/>
      <c r="T703" s="1"/>
    </row>
    <row r="704" spans="2:20" customForma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4"/>
      <c r="S704" s="4"/>
      <c r="T704" s="1"/>
    </row>
    <row r="705" spans="2:20" customForma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4"/>
      <c r="S705" s="4"/>
      <c r="T705" s="1"/>
    </row>
    <row r="706" spans="2:20" customForma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4"/>
      <c r="S706" s="4"/>
      <c r="T706" s="1"/>
    </row>
    <row r="707" spans="2:20" customForma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4"/>
      <c r="S707" s="4"/>
      <c r="T707" s="1"/>
    </row>
    <row r="708" spans="2:20" customForma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4"/>
      <c r="S708" s="4"/>
      <c r="T708" s="1"/>
    </row>
    <row r="709" spans="2:20" customForma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4"/>
      <c r="S709" s="4"/>
      <c r="T709" s="1"/>
    </row>
    <row r="710" spans="2:20" customForma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4"/>
      <c r="S710" s="4"/>
      <c r="T710" s="1"/>
    </row>
    <row r="711" spans="2:20" customForma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4"/>
      <c r="S711" s="4"/>
      <c r="T711" s="1"/>
    </row>
    <row r="712" spans="2:20" customForma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4"/>
      <c r="S712" s="4"/>
      <c r="T712" s="1"/>
    </row>
    <row r="713" spans="2:20" customForma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4"/>
      <c r="S713" s="4"/>
      <c r="T713" s="1"/>
    </row>
    <row r="714" spans="2:20" customForma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4"/>
      <c r="S714" s="4"/>
      <c r="T714" s="1"/>
    </row>
    <row r="715" spans="2:20" customForma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4"/>
      <c r="S715" s="4"/>
      <c r="T715" s="1"/>
    </row>
    <row r="716" spans="2:20" customForma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4"/>
      <c r="S716" s="4"/>
      <c r="T716" s="1"/>
    </row>
    <row r="717" spans="2:20" customForma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4"/>
      <c r="S717" s="4"/>
      <c r="T717" s="1"/>
    </row>
    <row r="718" spans="2:20" customForma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4"/>
      <c r="S718" s="4"/>
      <c r="T718" s="1"/>
    </row>
    <row r="719" spans="2:20" customForma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4"/>
      <c r="S719" s="4"/>
      <c r="T719" s="1"/>
    </row>
    <row r="720" spans="2:20" customForma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4"/>
      <c r="S720" s="4"/>
      <c r="T720" s="1"/>
    </row>
    <row r="721" spans="2:20" customForma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4"/>
      <c r="S721" s="4"/>
      <c r="T721" s="1"/>
    </row>
    <row r="722" spans="2:20" customForma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4"/>
      <c r="S722" s="4"/>
      <c r="T722" s="1"/>
    </row>
    <row r="723" spans="2:20" customForma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4"/>
      <c r="S723" s="4"/>
      <c r="T723" s="1"/>
    </row>
    <row r="724" spans="2:20" customForma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4"/>
      <c r="S724" s="4"/>
      <c r="T724" s="1"/>
    </row>
    <row r="725" spans="2:20" customForma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4"/>
      <c r="S725" s="4"/>
      <c r="T725" s="1"/>
    </row>
    <row r="726" spans="2:20" customForma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4"/>
      <c r="S726" s="4"/>
      <c r="T726" s="1"/>
    </row>
    <row r="727" spans="2:20" customForma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4"/>
      <c r="S727" s="4"/>
      <c r="T727" s="1"/>
    </row>
    <row r="728" spans="2:20" customForma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4"/>
      <c r="S728" s="4"/>
      <c r="T728" s="1"/>
    </row>
    <row r="729" spans="2:20" customForma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4"/>
      <c r="S729" s="4"/>
      <c r="T729" s="1"/>
    </row>
    <row r="730" spans="2:20" customForma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4"/>
      <c r="S730" s="4"/>
      <c r="T730" s="1"/>
    </row>
    <row r="731" spans="2:20" customForma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4"/>
      <c r="S731" s="4"/>
      <c r="T731" s="1"/>
    </row>
    <row r="732" spans="2:20" customForma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4"/>
      <c r="S732" s="4"/>
      <c r="T732" s="1"/>
    </row>
    <row r="733" spans="2:20" customForma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4"/>
      <c r="S733" s="4"/>
      <c r="T733" s="1"/>
    </row>
    <row r="734" spans="2:20" customForma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4"/>
      <c r="S734" s="4"/>
      <c r="T734" s="1"/>
    </row>
    <row r="735" spans="2:20" customForma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4"/>
      <c r="S735" s="4"/>
      <c r="T735" s="1"/>
    </row>
    <row r="736" spans="2:20" customForma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4"/>
      <c r="S736" s="4"/>
      <c r="T736" s="1"/>
    </row>
    <row r="737" spans="2:20" customForma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4"/>
      <c r="S737" s="4"/>
      <c r="T737" s="1"/>
    </row>
    <row r="738" spans="2:20" customForma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4"/>
      <c r="S738" s="4"/>
      <c r="T738" s="1"/>
    </row>
    <row r="739" spans="2:20" customForma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4"/>
      <c r="S739" s="4"/>
      <c r="T739" s="1"/>
    </row>
    <row r="740" spans="2:20" customForma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4"/>
      <c r="S740" s="4"/>
      <c r="T740" s="1"/>
    </row>
    <row r="741" spans="2:20" customForma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4"/>
      <c r="S741" s="4"/>
      <c r="T741" s="1"/>
    </row>
    <row r="742" spans="2:20" customForma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4"/>
      <c r="S742" s="4"/>
      <c r="T742" s="1"/>
    </row>
    <row r="743" spans="2:20" customForma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4"/>
      <c r="S743" s="4"/>
      <c r="T743" s="1"/>
    </row>
    <row r="744" spans="2:20" customForma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4"/>
      <c r="S744" s="4"/>
      <c r="T744" s="1"/>
    </row>
    <row r="745" spans="2:20" customForma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4"/>
      <c r="S745" s="4"/>
      <c r="T745" s="1"/>
    </row>
    <row r="746" spans="2:20" customForma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4"/>
      <c r="S746" s="4"/>
      <c r="T746" s="1"/>
    </row>
    <row r="747" spans="2:20" customForma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4"/>
      <c r="S747" s="4"/>
      <c r="T747" s="1"/>
    </row>
    <row r="748" spans="2:20" customForma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4"/>
      <c r="S748" s="4"/>
      <c r="T748" s="1"/>
    </row>
    <row r="749" spans="2:20" customForma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4"/>
      <c r="S749" s="4"/>
      <c r="T749" s="1"/>
    </row>
    <row r="750" spans="2:20" customForma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4"/>
      <c r="S750" s="4"/>
      <c r="T750" s="1"/>
    </row>
    <row r="751" spans="2:20" customForma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4"/>
      <c r="S751" s="4"/>
      <c r="T751" s="1"/>
    </row>
    <row r="752" spans="2:20" customForma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4"/>
      <c r="S752" s="4"/>
      <c r="T752" s="1"/>
    </row>
    <row r="753" spans="2:20" customForma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4"/>
      <c r="S753" s="4"/>
      <c r="T753" s="1"/>
    </row>
    <row r="754" spans="2:20" customForma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4"/>
      <c r="S754" s="4"/>
      <c r="T754" s="1"/>
    </row>
    <row r="755" spans="2:20" customForma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4"/>
      <c r="S755" s="4"/>
      <c r="T755" s="1"/>
    </row>
    <row r="756" spans="2:20" customForma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4"/>
      <c r="S756" s="4"/>
      <c r="T756" s="1"/>
    </row>
    <row r="757" spans="2:20" customForma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4"/>
      <c r="S757" s="4"/>
      <c r="T757" s="1"/>
    </row>
    <row r="758" spans="2:20" customForma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4"/>
      <c r="S758" s="4"/>
      <c r="T758" s="1"/>
    </row>
    <row r="759" spans="2:20" customForma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4"/>
      <c r="S759" s="4"/>
      <c r="T759" s="1"/>
    </row>
    <row r="760" spans="2:20" customForma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4"/>
      <c r="S760" s="4"/>
      <c r="T760" s="1"/>
    </row>
    <row r="761" spans="2:20" customForma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4"/>
      <c r="S761" s="4"/>
      <c r="T761" s="1"/>
    </row>
    <row r="762" spans="2:20" customForma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4"/>
      <c r="S762" s="4"/>
      <c r="T762" s="1"/>
    </row>
    <row r="763" spans="2:20" customForma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4"/>
      <c r="S763" s="4"/>
      <c r="T763" s="1"/>
    </row>
    <row r="764" spans="2:20" customForma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4"/>
      <c r="S764" s="4"/>
      <c r="T764" s="1"/>
    </row>
    <row r="765" spans="2:20" customForma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4"/>
      <c r="S765" s="4"/>
      <c r="T765" s="1"/>
    </row>
    <row r="766" spans="2:20" customForma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4"/>
      <c r="S766" s="4"/>
      <c r="T766" s="1"/>
    </row>
    <row r="767" spans="2:20" customForma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4"/>
      <c r="S767" s="4"/>
      <c r="T767" s="1"/>
    </row>
    <row r="768" spans="2:20" customForma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4"/>
      <c r="S768" s="4"/>
      <c r="T768" s="1"/>
    </row>
    <row r="769" spans="2:20" customForma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4"/>
      <c r="S769" s="4"/>
      <c r="T769" s="1"/>
    </row>
    <row r="770" spans="2:20" customForma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4"/>
      <c r="S770" s="4"/>
      <c r="T770" s="1"/>
    </row>
    <row r="771" spans="2:20" customForma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4"/>
      <c r="S771" s="4"/>
      <c r="T771" s="1"/>
    </row>
    <row r="772" spans="2:20" customForma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4"/>
      <c r="S772" s="4"/>
      <c r="T772" s="1"/>
    </row>
    <row r="773" spans="2:20" customForma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4"/>
      <c r="S773" s="4"/>
      <c r="T773" s="1"/>
    </row>
    <row r="774" spans="2:20" customForma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4"/>
      <c r="S774" s="4"/>
      <c r="T774" s="1"/>
    </row>
    <row r="775" spans="2:20" customForma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4"/>
      <c r="S775" s="4"/>
      <c r="T775" s="1"/>
    </row>
    <row r="776" spans="2:20" customForma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4"/>
      <c r="S776" s="4"/>
      <c r="T776" s="1"/>
    </row>
    <row r="777" spans="2:20" customForma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4"/>
      <c r="S777" s="4"/>
      <c r="T777" s="1"/>
    </row>
    <row r="778" spans="2:20" customForma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4"/>
      <c r="S778" s="4"/>
      <c r="T778" s="1"/>
    </row>
    <row r="779" spans="2:20" customForma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4"/>
      <c r="S779" s="4"/>
      <c r="T779" s="1"/>
    </row>
    <row r="780" spans="2:20" customForma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4"/>
      <c r="S780" s="4"/>
      <c r="T780" s="1"/>
    </row>
    <row r="781" spans="2:20" customForma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4"/>
      <c r="S781" s="4"/>
      <c r="T781" s="1"/>
    </row>
    <row r="782" spans="2:20" customForma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4"/>
      <c r="S782" s="4"/>
      <c r="T782" s="1"/>
    </row>
    <row r="783" spans="2:20" customForma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4"/>
      <c r="S783" s="4"/>
      <c r="T783" s="1"/>
    </row>
    <row r="784" spans="2:20" customForma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4"/>
      <c r="S784" s="4"/>
      <c r="T784" s="1"/>
    </row>
    <row r="785" spans="2:20" customForma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4"/>
      <c r="S785" s="4"/>
      <c r="T785" s="1"/>
    </row>
    <row r="786" spans="2:20" customForma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4"/>
      <c r="S786" s="4"/>
      <c r="T786" s="1"/>
    </row>
    <row r="787" spans="2:20" customForma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4"/>
      <c r="S787" s="4"/>
      <c r="T787" s="1"/>
    </row>
    <row r="788" spans="2:20" customForma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4"/>
      <c r="S788" s="4"/>
      <c r="T788" s="1"/>
    </row>
    <row r="789" spans="2:20" customForma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4"/>
      <c r="S789" s="4"/>
      <c r="T789" s="1"/>
    </row>
    <row r="790" spans="2:20" customForma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4"/>
      <c r="S790" s="4"/>
      <c r="T790" s="1"/>
    </row>
    <row r="791" spans="2:20" customForma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4"/>
      <c r="S791" s="4"/>
      <c r="T791" s="1"/>
    </row>
    <row r="792" spans="2:20" customForma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4"/>
      <c r="S792" s="4"/>
      <c r="T792" s="1"/>
    </row>
    <row r="793" spans="2:20" customForma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4"/>
      <c r="S793" s="4"/>
      <c r="T793" s="1"/>
    </row>
    <row r="794" spans="2:20" customForma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4"/>
      <c r="S794" s="4"/>
      <c r="T794" s="1"/>
    </row>
    <row r="795" spans="2:20" customForma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4"/>
      <c r="S795" s="4"/>
      <c r="T795" s="1"/>
    </row>
    <row r="796" spans="2:20" customForma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4"/>
      <c r="S796" s="4"/>
      <c r="T796" s="1"/>
    </row>
    <row r="797" spans="2:20" customForma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4"/>
      <c r="S797" s="4"/>
      <c r="T797" s="1"/>
    </row>
    <row r="798" spans="2:20" customForma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4"/>
      <c r="S798" s="4"/>
      <c r="T798" s="1"/>
    </row>
    <row r="799" spans="2:20" customForma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4"/>
      <c r="S799" s="4"/>
      <c r="T799" s="1"/>
    </row>
    <row r="800" spans="2:20" customForma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4"/>
      <c r="S800" s="4"/>
      <c r="T800" s="1"/>
    </row>
    <row r="801" spans="2:20" customForma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4"/>
      <c r="S801" s="4"/>
      <c r="T801" s="1"/>
    </row>
    <row r="802" spans="2:20" customForma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4"/>
      <c r="S802" s="4"/>
      <c r="T802" s="1"/>
    </row>
    <row r="803" spans="2:20" customForma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4"/>
      <c r="S803" s="4"/>
      <c r="T803" s="1"/>
    </row>
    <row r="804" spans="2:20" customForma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4"/>
      <c r="S804" s="4"/>
      <c r="T804" s="1"/>
    </row>
    <row r="805" spans="2:20" customForma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4"/>
      <c r="S805" s="4"/>
      <c r="T805" s="1"/>
    </row>
    <row r="806" spans="2:20" customForma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4"/>
      <c r="S806" s="4"/>
      <c r="T806" s="1"/>
    </row>
    <row r="807" spans="2:20" customForma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4"/>
      <c r="S807" s="4"/>
      <c r="T807" s="1"/>
    </row>
    <row r="808" spans="2:20" customForma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4"/>
      <c r="S808" s="4"/>
      <c r="T808" s="1"/>
    </row>
    <row r="809" spans="2:20" customForma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4"/>
      <c r="S809" s="4"/>
      <c r="T809" s="1"/>
    </row>
    <row r="810" spans="2:20" customForma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4"/>
      <c r="S810" s="4"/>
      <c r="T810" s="1"/>
    </row>
    <row r="811" spans="2:20" customForma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4"/>
      <c r="S811" s="4"/>
      <c r="T811" s="1"/>
    </row>
    <row r="812" spans="2:20" customForma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4"/>
      <c r="S812" s="4"/>
      <c r="T812" s="1"/>
    </row>
    <row r="813" spans="2:20" customForma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4"/>
      <c r="S813" s="4"/>
      <c r="T813" s="1"/>
    </row>
    <row r="814" spans="2:20" customForma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4"/>
      <c r="S814" s="4"/>
      <c r="T814" s="1"/>
    </row>
    <row r="815" spans="2:20" customForma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4"/>
      <c r="S815" s="4"/>
      <c r="T815" s="1"/>
    </row>
    <row r="816" spans="2:20" customForma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4"/>
      <c r="S816" s="4"/>
      <c r="T816" s="1"/>
    </row>
    <row r="817" spans="2:20" customForma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4"/>
      <c r="S817" s="4"/>
      <c r="T817" s="1"/>
    </row>
    <row r="818" spans="2:20" customForma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4"/>
      <c r="S818" s="4"/>
      <c r="T818" s="1"/>
    </row>
    <row r="819" spans="2:20" customForma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4"/>
      <c r="S819" s="4"/>
      <c r="T819" s="1"/>
    </row>
    <row r="820" spans="2:20" customForma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4"/>
      <c r="S820" s="4"/>
      <c r="T820" s="1"/>
    </row>
    <row r="821" spans="2:20" customForma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4"/>
      <c r="S821" s="4"/>
      <c r="T821" s="1"/>
    </row>
    <row r="822" spans="2:20" customForma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4"/>
      <c r="S822" s="4"/>
      <c r="T822" s="1"/>
    </row>
    <row r="823" spans="2:20" customForma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4"/>
      <c r="S823" s="4"/>
      <c r="T823" s="1"/>
    </row>
    <row r="824" spans="2:20" customForma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4"/>
      <c r="S824" s="4"/>
      <c r="T824" s="1"/>
    </row>
    <row r="825" spans="2:20" customForma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4"/>
      <c r="S825" s="4"/>
      <c r="T825" s="1"/>
    </row>
    <row r="826" spans="2:20" customForma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4"/>
      <c r="S826" s="4"/>
      <c r="T826" s="1"/>
    </row>
    <row r="827" spans="2:20" customForma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4"/>
      <c r="S827" s="4"/>
      <c r="T827" s="1"/>
    </row>
    <row r="828" spans="2:20" customForma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4"/>
      <c r="S828" s="4"/>
      <c r="T828" s="1"/>
    </row>
    <row r="829" spans="2:20" customForma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4"/>
      <c r="S829" s="4"/>
      <c r="T829" s="1"/>
    </row>
    <row r="830" spans="2:20" customForma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4"/>
      <c r="S830" s="4"/>
      <c r="T830" s="1"/>
    </row>
    <row r="831" spans="2:20" customForma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4"/>
      <c r="S831" s="4"/>
      <c r="T831" s="1"/>
    </row>
    <row r="832" spans="2:20" customForma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4"/>
      <c r="S832" s="4"/>
      <c r="T832" s="1"/>
    </row>
    <row r="833" spans="2:20" customForma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4"/>
      <c r="S833" s="4"/>
      <c r="T833" s="1"/>
    </row>
    <row r="834" spans="2:20" customForma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4"/>
      <c r="S834" s="4"/>
      <c r="T834" s="1"/>
    </row>
    <row r="835" spans="2:20" customForma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4"/>
      <c r="S835" s="4"/>
      <c r="T835" s="1"/>
    </row>
    <row r="836" spans="2:20" customForma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4"/>
      <c r="S836" s="4"/>
      <c r="T836" s="1"/>
    </row>
    <row r="837" spans="2:20" customForma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4"/>
      <c r="S837" s="4"/>
      <c r="T837" s="1"/>
    </row>
    <row r="838" spans="2:20" customForma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4"/>
      <c r="S838" s="4"/>
      <c r="T838" s="1"/>
    </row>
    <row r="839" spans="2:20" customForma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4"/>
      <c r="S839" s="4"/>
      <c r="T839" s="1"/>
    </row>
    <row r="840" spans="2:20" customForma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4"/>
      <c r="S840" s="4"/>
      <c r="T840" s="1"/>
    </row>
    <row r="841" spans="2:20" customForma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4"/>
      <c r="S841" s="4"/>
      <c r="T841" s="1"/>
    </row>
    <row r="842" spans="2:20" customForma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4"/>
      <c r="S842" s="4"/>
      <c r="T842" s="1"/>
    </row>
    <row r="843" spans="2:20" customForma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4"/>
      <c r="S843" s="4"/>
      <c r="T843" s="1"/>
    </row>
    <row r="844" spans="2:20" customForma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4"/>
      <c r="S844" s="4"/>
      <c r="T844" s="1"/>
    </row>
    <row r="845" spans="2:20" customForma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4"/>
      <c r="S845" s="4"/>
      <c r="T845" s="1"/>
    </row>
    <row r="846" spans="2:20" customForma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4"/>
      <c r="S846" s="4"/>
      <c r="T846" s="1"/>
    </row>
    <row r="847" spans="2:20" customForma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4"/>
      <c r="S847" s="4"/>
      <c r="T847" s="1"/>
    </row>
    <row r="848" spans="2:20" customForma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4"/>
      <c r="S848" s="4"/>
      <c r="T848" s="1"/>
    </row>
    <row r="849" spans="2:20" customForma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4"/>
      <c r="S849" s="4"/>
      <c r="T849" s="1"/>
    </row>
    <row r="850" spans="2:20" customForma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4"/>
      <c r="S850" s="4"/>
      <c r="T850" s="1"/>
    </row>
    <row r="851" spans="2:20" customForma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4"/>
      <c r="S851" s="4"/>
      <c r="T851" s="1"/>
    </row>
    <row r="852" spans="2:20" customForma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4"/>
      <c r="S852" s="4"/>
      <c r="T852" s="1"/>
    </row>
    <row r="853" spans="2:20" customForma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4"/>
      <c r="S853" s="4"/>
      <c r="T853" s="1"/>
    </row>
    <row r="854" spans="2:20" customForma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4"/>
      <c r="S854" s="4"/>
      <c r="T854" s="1"/>
    </row>
    <row r="855" spans="2:20" customForma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4"/>
      <c r="S855" s="4"/>
      <c r="T855" s="1"/>
    </row>
    <row r="856" spans="2:20" customForma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4"/>
      <c r="S856" s="4"/>
      <c r="T856" s="1"/>
    </row>
    <row r="857" spans="2:20" customForma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4"/>
      <c r="S857" s="4"/>
      <c r="T857" s="1"/>
    </row>
    <row r="858" spans="2:20" customForma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4"/>
      <c r="S858" s="4"/>
      <c r="T858" s="1"/>
    </row>
    <row r="859" spans="2:20" customForma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4"/>
      <c r="S859" s="4"/>
      <c r="T859" s="1"/>
    </row>
    <row r="860" spans="2:20" customForma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4"/>
      <c r="S860" s="4"/>
      <c r="T860" s="1"/>
    </row>
    <row r="861" spans="2:20" customForma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4"/>
      <c r="S861" s="4"/>
      <c r="T861" s="1"/>
    </row>
    <row r="862" spans="2:20" customForma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4"/>
      <c r="S862" s="4"/>
      <c r="T862" s="1"/>
    </row>
    <row r="863" spans="2:20" customForma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4"/>
      <c r="S863" s="4"/>
      <c r="T863" s="1"/>
    </row>
    <row r="864" spans="2:20" customForma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4"/>
      <c r="S864" s="4"/>
      <c r="T864" s="1"/>
    </row>
    <row r="865" spans="2:20" customForma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4"/>
      <c r="S865" s="4"/>
      <c r="T865" s="1"/>
    </row>
    <row r="866" spans="2:20" customForma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4"/>
      <c r="S866" s="4"/>
      <c r="T866" s="1"/>
    </row>
    <row r="867" spans="2:20" customForma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4"/>
      <c r="S867" s="4"/>
      <c r="T867" s="1"/>
    </row>
    <row r="868" spans="2:20" customForma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4"/>
      <c r="S868" s="4"/>
      <c r="T868" s="1"/>
    </row>
    <row r="869" spans="2:20" customForma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4"/>
      <c r="S869" s="4"/>
      <c r="T869" s="1"/>
    </row>
    <row r="870" spans="2:20" customForma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4"/>
      <c r="S870" s="4"/>
      <c r="T870" s="1"/>
    </row>
    <row r="871" spans="2:20" customForma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4"/>
      <c r="S871" s="4"/>
      <c r="T871" s="1"/>
    </row>
    <row r="872" spans="2:20" customForma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4"/>
      <c r="S872" s="4"/>
      <c r="T872" s="1"/>
    </row>
    <row r="873" spans="2:20" customForma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4"/>
      <c r="S873" s="4"/>
      <c r="T873" s="1"/>
    </row>
    <row r="874" spans="2:20" customForma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4"/>
      <c r="S874" s="4"/>
      <c r="T874" s="1"/>
    </row>
    <row r="875" spans="2:20" customForma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4"/>
      <c r="S875" s="4"/>
      <c r="T875" s="1"/>
    </row>
    <row r="876" spans="2:20" customForma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4"/>
      <c r="S876" s="4"/>
      <c r="T876" s="1"/>
    </row>
    <row r="877" spans="2:20" customForma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4"/>
      <c r="S877" s="4"/>
      <c r="T877" s="1"/>
    </row>
    <row r="878" spans="2:20" customForma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4"/>
      <c r="S878" s="4"/>
      <c r="T878" s="1"/>
    </row>
    <row r="879" spans="2:20" customForma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4"/>
      <c r="S879" s="4"/>
      <c r="T879" s="1"/>
    </row>
    <row r="880" spans="2:20" customForma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4"/>
      <c r="S880" s="4"/>
      <c r="T880" s="1"/>
    </row>
    <row r="881" spans="2:20" customForma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4"/>
      <c r="S881" s="4"/>
      <c r="T881" s="1"/>
    </row>
    <row r="882" spans="2:20" customForma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4"/>
      <c r="S882" s="4"/>
      <c r="T882" s="1"/>
    </row>
    <row r="883" spans="2:20" customForma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4"/>
      <c r="S883" s="4"/>
      <c r="T883" s="1"/>
    </row>
    <row r="884" spans="2:20" customForma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4"/>
      <c r="S884" s="4"/>
      <c r="T884" s="1"/>
    </row>
    <row r="885" spans="2:20" customForma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4"/>
      <c r="S885" s="4"/>
      <c r="T885" s="1"/>
    </row>
    <row r="886" spans="2:20" customForma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4"/>
      <c r="S886" s="4"/>
      <c r="T886" s="1"/>
    </row>
    <row r="887" spans="2:20" customForma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4"/>
      <c r="S887" s="4"/>
      <c r="T887" s="1"/>
    </row>
    <row r="888" spans="2:20" customForma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4"/>
      <c r="S888" s="4"/>
      <c r="T888" s="1"/>
    </row>
    <row r="889" spans="2:20" customForma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4"/>
      <c r="S889" s="4"/>
      <c r="T889" s="1"/>
    </row>
    <row r="890" spans="2:20" customForma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4"/>
      <c r="S890" s="4"/>
      <c r="T890" s="1"/>
    </row>
    <row r="891" spans="2:20" customForma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4"/>
      <c r="S891" s="4"/>
      <c r="T891" s="1"/>
    </row>
    <row r="892" spans="2:20" customForma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4"/>
      <c r="S892" s="4"/>
      <c r="T892" s="1"/>
    </row>
    <row r="893" spans="2:20" customForma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4"/>
      <c r="S893" s="4"/>
      <c r="T893" s="1"/>
    </row>
    <row r="894" spans="2:20" customForma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4"/>
      <c r="S894" s="4"/>
      <c r="T894" s="1"/>
    </row>
    <row r="895" spans="2:20" customForma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4"/>
      <c r="S895" s="4"/>
      <c r="T895" s="1"/>
    </row>
    <row r="896" spans="2:20" customForma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4"/>
      <c r="S896" s="4"/>
      <c r="T896" s="1"/>
    </row>
    <row r="897" spans="2:20" customForma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4"/>
      <c r="S897" s="4"/>
      <c r="T897" s="1"/>
    </row>
    <row r="898" spans="2:20" customForma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4"/>
      <c r="S898" s="4"/>
      <c r="T898" s="1"/>
    </row>
    <row r="899" spans="2:20" customForma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4"/>
      <c r="S899" s="4"/>
      <c r="T899" s="1"/>
    </row>
    <row r="900" spans="2:20" customForma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4"/>
      <c r="S900" s="4"/>
      <c r="T900" s="1"/>
    </row>
    <row r="901" spans="2:20" customForma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4"/>
      <c r="S901" s="4"/>
      <c r="T901" s="1"/>
    </row>
    <row r="902" spans="2:20" customForma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4"/>
      <c r="S902" s="4"/>
      <c r="T902" s="1"/>
    </row>
    <row r="903" spans="2:20" customForma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4"/>
      <c r="S903" s="4"/>
      <c r="T903" s="1"/>
    </row>
    <row r="904" spans="2:20" customForma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4"/>
      <c r="S904" s="4"/>
      <c r="T904" s="1"/>
    </row>
    <row r="905" spans="2:20" customForma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4"/>
      <c r="S905" s="4"/>
      <c r="T905" s="1"/>
    </row>
    <row r="906" spans="2:20" customForma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4"/>
      <c r="S906" s="4"/>
      <c r="T906" s="1"/>
    </row>
    <row r="907" spans="2:20" customForma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4"/>
      <c r="S907" s="4"/>
      <c r="T907" s="1"/>
    </row>
    <row r="908" spans="2:20" customForma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4"/>
      <c r="S908" s="4"/>
      <c r="T908" s="1"/>
    </row>
    <row r="909" spans="2:20" customForma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4"/>
      <c r="S909" s="4"/>
      <c r="T909" s="1"/>
    </row>
    <row r="910" spans="2:20" customForma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4"/>
      <c r="S910" s="4"/>
      <c r="T910" s="1"/>
    </row>
    <row r="911" spans="2:20" customForma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4"/>
      <c r="S911" s="4"/>
      <c r="T911" s="1"/>
    </row>
    <row r="912" spans="2:20" customForma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4"/>
      <c r="S912" s="4"/>
      <c r="T912" s="1"/>
    </row>
    <row r="913" spans="2:20" customForma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4"/>
      <c r="S913" s="4"/>
      <c r="T913" s="1"/>
    </row>
    <row r="914" spans="2:20" customForma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4"/>
      <c r="S914" s="4"/>
      <c r="T914" s="1"/>
    </row>
    <row r="915" spans="2:20" customForma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4"/>
      <c r="S915" s="4"/>
      <c r="T915" s="1"/>
    </row>
    <row r="916" spans="2:20" customForma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4"/>
      <c r="S916" s="4"/>
      <c r="T916" s="1"/>
    </row>
    <row r="917" spans="2:20" customForma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4"/>
      <c r="S917" s="4"/>
      <c r="T917" s="1"/>
    </row>
    <row r="918" spans="2:20" customForma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4"/>
      <c r="S918" s="4"/>
      <c r="T918" s="1"/>
    </row>
    <row r="919" spans="2:20" customForma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4"/>
      <c r="S919" s="4"/>
      <c r="T919" s="1"/>
    </row>
    <row r="920" spans="2:20" customForma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4"/>
      <c r="S920" s="4"/>
      <c r="T920" s="1"/>
    </row>
    <row r="921" spans="2:20" customForma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4"/>
      <c r="S921" s="4"/>
      <c r="T921" s="1"/>
    </row>
    <row r="922" spans="2:20" customForma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4"/>
      <c r="S922" s="4"/>
      <c r="T922" s="1"/>
    </row>
    <row r="923" spans="2:20" customForma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4"/>
      <c r="S923" s="4"/>
      <c r="T923" s="1"/>
    </row>
    <row r="924" spans="2:20" customForma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4"/>
      <c r="S924" s="4"/>
      <c r="T924" s="1"/>
    </row>
    <row r="925" spans="2:20" customForma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4"/>
      <c r="S925" s="4"/>
      <c r="T925" s="1"/>
    </row>
    <row r="926" spans="2:20" customForma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4"/>
      <c r="S926" s="4"/>
      <c r="T926" s="1"/>
    </row>
    <row r="927" spans="2:20" customForma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4"/>
      <c r="S927" s="4"/>
      <c r="T927" s="1"/>
    </row>
    <row r="928" spans="2:20" customForma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4"/>
      <c r="S928" s="4"/>
      <c r="T928" s="1"/>
    </row>
    <row r="929" spans="2:20" customForma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4"/>
      <c r="S929" s="4"/>
      <c r="T929" s="1"/>
    </row>
    <row r="930" spans="2:20" customForma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4"/>
      <c r="S930" s="4"/>
      <c r="T930" s="1"/>
    </row>
    <row r="931" spans="2:20" customForma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4"/>
      <c r="S931" s="4"/>
      <c r="T931" s="1"/>
    </row>
    <row r="932" spans="2:20" customForma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4"/>
      <c r="S932" s="4"/>
      <c r="T932" s="1"/>
    </row>
    <row r="933" spans="2:20" customForma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4"/>
      <c r="S933" s="4"/>
      <c r="T933" s="1"/>
    </row>
    <row r="934" spans="2:20" customForma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4"/>
      <c r="S934" s="4"/>
      <c r="T934" s="1"/>
    </row>
    <row r="935" spans="2:20" customForma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4"/>
      <c r="S935" s="4"/>
      <c r="T935" s="1"/>
    </row>
    <row r="936" spans="2:20" customForma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4"/>
      <c r="S936" s="4"/>
      <c r="T936" s="1"/>
    </row>
    <row r="937" spans="2:20" customForma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4"/>
      <c r="S937" s="4"/>
      <c r="T937" s="1"/>
    </row>
    <row r="938" spans="2:20" customForma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4"/>
      <c r="S938" s="4"/>
      <c r="T938" s="1"/>
    </row>
    <row r="939" spans="2:20" customForma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4"/>
      <c r="S939" s="4"/>
      <c r="T939" s="1"/>
    </row>
    <row r="940" spans="2:20" customForma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4"/>
      <c r="S940" s="4"/>
      <c r="T940" s="1"/>
    </row>
    <row r="941" spans="2:20" customForma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4"/>
      <c r="S941" s="4"/>
      <c r="T941" s="1"/>
    </row>
    <row r="942" spans="2:20" customForma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4"/>
      <c r="S942" s="4"/>
      <c r="T942" s="1"/>
    </row>
    <row r="943" spans="2:20" customForma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4"/>
      <c r="S943" s="4"/>
      <c r="T943" s="1"/>
    </row>
    <row r="944" spans="2:20" customForma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4"/>
      <c r="S944" s="4"/>
      <c r="T944" s="1"/>
    </row>
    <row r="945" spans="2:20" customForma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4"/>
      <c r="S945" s="4"/>
      <c r="T945" s="1"/>
    </row>
    <row r="946" spans="2:20" customForma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4"/>
      <c r="S946" s="4"/>
      <c r="T946" s="1"/>
    </row>
    <row r="947" spans="2:20" customForma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4"/>
      <c r="S947" s="4"/>
      <c r="T947" s="1"/>
    </row>
    <row r="948" spans="2:20" customForma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4"/>
      <c r="S948" s="4"/>
      <c r="T948" s="1"/>
    </row>
    <row r="949" spans="2:20" customForma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4"/>
      <c r="S949" s="4"/>
      <c r="T949" s="1"/>
    </row>
    <row r="950" spans="2:20" customForma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4"/>
      <c r="S950" s="4"/>
      <c r="T950" s="1"/>
    </row>
    <row r="951" spans="2:20" customForma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4"/>
      <c r="S951" s="4"/>
      <c r="T951" s="1"/>
    </row>
    <row r="952" spans="2:20" customForma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4"/>
      <c r="S952" s="4"/>
      <c r="T952" s="1"/>
    </row>
    <row r="953" spans="2:20" customForma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4"/>
      <c r="S953" s="4"/>
      <c r="T953" s="1"/>
    </row>
    <row r="954" spans="2:20" customForma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4"/>
      <c r="S954" s="4"/>
      <c r="T954" s="1"/>
    </row>
    <row r="955" spans="2:20" customForma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4"/>
      <c r="S955" s="4"/>
      <c r="T955" s="1"/>
    </row>
    <row r="956" spans="2:20" customForma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4"/>
      <c r="S956" s="4"/>
      <c r="T956" s="1"/>
    </row>
    <row r="957" spans="2:20" customForma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4"/>
      <c r="S957" s="4"/>
      <c r="T957" s="1"/>
    </row>
    <row r="958" spans="2:20" customForma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4"/>
      <c r="S958" s="4"/>
      <c r="T958" s="1"/>
    </row>
    <row r="959" spans="2:20" customForma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4"/>
      <c r="S959" s="4"/>
      <c r="T959" s="1"/>
    </row>
    <row r="960" spans="2:20" customForma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4"/>
      <c r="S960" s="4"/>
      <c r="T960" s="1"/>
    </row>
    <row r="961" spans="2:20" customForma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4"/>
      <c r="S961" s="4"/>
      <c r="T961" s="1"/>
    </row>
    <row r="962" spans="2:20" customForma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4"/>
      <c r="S962" s="4"/>
      <c r="T962" s="1"/>
    </row>
    <row r="963" spans="2:20" customForma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4"/>
      <c r="S963" s="4"/>
      <c r="T963" s="1"/>
    </row>
    <row r="964" spans="2:20" customForma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4"/>
      <c r="S964" s="4"/>
      <c r="T964" s="1"/>
    </row>
    <row r="965" spans="2:20" customForma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4"/>
      <c r="S965" s="4"/>
      <c r="T965" s="1"/>
    </row>
    <row r="966" spans="2:20" customForma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4"/>
      <c r="S966" s="4"/>
      <c r="T966" s="1"/>
    </row>
    <row r="967" spans="2:20" customForma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4"/>
      <c r="S967" s="4"/>
      <c r="T967" s="1"/>
    </row>
    <row r="968" spans="2:20" customForma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4"/>
      <c r="S968" s="4"/>
      <c r="T968" s="1"/>
    </row>
    <row r="969" spans="2:20" customForma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4"/>
      <c r="S969" s="4"/>
      <c r="T969" s="1"/>
    </row>
    <row r="970" spans="2:20" customForma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4"/>
      <c r="S970" s="4"/>
      <c r="T970" s="1"/>
    </row>
    <row r="971" spans="2:20" customForma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4"/>
      <c r="S971" s="4"/>
      <c r="T971" s="1"/>
    </row>
    <row r="972" spans="2:20" customForma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4"/>
      <c r="S972" s="4"/>
      <c r="T972" s="1"/>
    </row>
    <row r="973" spans="2:20" customForma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4"/>
      <c r="S973" s="4"/>
      <c r="T973" s="1"/>
    </row>
    <row r="974" spans="2:20" customForma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4"/>
      <c r="S974" s="4"/>
      <c r="T974" s="1"/>
    </row>
    <row r="975" spans="2:20" customForma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4"/>
      <c r="S975" s="4"/>
      <c r="T975" s="1"/>
    </row>
    <row r="976" spans="2:20" customForma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4"/>
      <c r="S976" s="4"/>
      <c r="T976" s="1"/>
    </row>
    <row r="977" spans="2:20" customForma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4"/>
      <c r="S977" s="4"/>
      <c r="T977" s="1"/>
    </row>
    <row r="978" spans="2:20" customForma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4"/>
      <c r="S978" s="4"/>
      <c r="T978" s="1"/>
    </row>
    <row r="979" spans="2:20" customForma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4"/>
      <c r="S979" s="4"/>
      <c r="T979" s="1"/>
    </row>
    <row r="980" spans="2:20" customForma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4"/>
      <c r="S980" s="4"/>
      <c r="T980" s="1"/>
    </row>
    <row r="981" spans="2:20" customForma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4"/>
      <c r="S981" s="4"/>
      <c r="T981" s="1"/>
    </row>
    <row r="982" spans="2:20" customForma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4"/>
      <c r="S982" s="4"/>
      <c r="T982" s="1"/>
    </row>
    <row r="983" spans="2:20" customForma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4"/>
      <c r="S983" s="4"/>
      <c r="T983" s="1"/>
    </row>
    <row r="984" spans="2:20" customForma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4"/>
      <c r="S984" s="4"/>
      <c r="T984" s="1"/>
    </row>
    <row r="985" spans="2:20" customForma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4"/>
      <c r="S985" s="4"/>
      <c r="T985" s="1"/>
    </row>
    <row r="986" spans="2:20" customForma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4"/>
      <c r="S986" s="4"/>
      <c r="T986" s="1"/>
    </row>
    <row r="987" spans="2:20" customForma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4"/>
      <c r="S987" s="4"/>
      <c r="T987" s="1"/>
    </row>
    <row r="988" spans="2:20" customForma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4"/>
      <c r="S988" s="4"/>
      <c r="T988" s="1"/>
    </row>
    <row r="989" spans="2:20" customForma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4"/>
      <c r="S989" s="4"/>
      <c r="T989" s="1"/>
    </row>
    <row r="990" spans="2:20" customForma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4"/>
      <c r="S990" s="4"/>
      <c r="T990" s="1"/>
    </row>
    <row r="991" spans="2:20" customForma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4"/>
      <c r="S991" s="4"/>
      <c r="T991" s="1"/>
    </row>
    <row r="992" spans="2:20" customForma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4"/>
      <c r="S992" s="4"/>
      <c r="T992" s="1"/>
    </row>
    <row r="993" spans="2:20" customForma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4"/>
      <c r="S993" s="4"/>
      <c r="T993" s="1"/>
    </row>
    <row r="994" spans="2:20" customForma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4"/>
      <c r="S994" s="4"/>
      <c r="T994" s="1"/>
    </row>
    <row r="995" spans="2:20" customForma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4"/>
      <c r="S995" s="4"/>
      <c r="T995" s="1"/>
    </row>
    <row r="996" spans="2:20" customForma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4"/>
      <c r="S996" s="4"/>
      <c r="T996" s="1"/>
    </row>
    <row r="997" spans="2:20" customForma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4"/>
      <c r="S997" s="4"/>
      <c r="T997" s="1"/>
    </row>
    <row r="998" spans="2:20" customForma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4"/>
      <c r="S998" s="4"/>
      <c r="T998" s="1"/>
    </row>
    <row r="999" spans="2:20" customForma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4"/>
      <c r="S999" s="4"/>
      <c r="T999" s="1"/>
    </row>
    <row r="1000" spans="2:20" customForma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4"/>
      <c r="S1000" s="4"/>
      <c r="T1000" s="1"/>
    </row>
    <row r="1001" spans="2:20" customFormat="1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4"/>
      <c r="S1001" s="4"/>
      <c r="T1001" s="1"/>
    </row>
    <row r="1002" spans="2:20" customFormat="1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4"/>
      <c r="S1002" s="4"/>
      <c r="T1002" s="1"/>
    </row>
    <row r="1003" spans="2:20" customFormat="1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4"/>
      <c r="S1003" s="4"/>
      <c r="T1003" s="1"/>
    </row>
    <row r="1004" spans="2:20" customFormat="1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4"/>
      <c r="S1004" s="4"/>
      <c r="T1004" s="1"/>
    </row>
    <row r="1005" spans="2:20" customFormat="1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4"/>
      <c r="S1005" s="4"/>
      <c r="T1005" s="1"/>
    </row>
    <row r="1006" spans="2:20" customFormat="1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4"/>
      <c r="S1006" s="4"/>
      <c r="T1006" s="1"/>
    </row>
    <row r="1007" spans="2:20" customFormat="1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4"/>
      <c r="S1007" s="4"/>
      <c r="T1007" s="1"/>
    </row>
    <row r="1008" spans="2:20" customFormat="1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4"/>
      <c r="S1008" s="4"/>
      <c r="T1008" s="1"/>
    </row>
    <row r="1009" spans="2:20" customFormat="1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4"/>
      <c r="S1009" s="4"/>
      <c r="T1009" s="1"/>
    </row>
    <row r="1010" spans="2:20" customFormat="1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4"/>
      <c r="S1010" s="4"/>
      <c r="T1010" s="1"/>
    </row>
    <row r="1011" spans="2:20" customFormat="1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4"/>
      <c r="S1011" s="4"/>
      <c r="T1011" s="1"/>
    </row>
    <row r="1012" spans="2:20" customFormat="1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4"/>
      <c r="S1012" s="4"/>
      <c r="T1012" s="1"/>
    </row>
    <row r="1013" spans="2:20" customFormat="1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4"/>
      <c r="S1013" s="4"/>
      <c r="T1013" s="1"/>
    </row>
    <row r="1014" spans="2:20" customFormat="1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4"/>
      <c r="S1014" s="4"/>
      <c r="T1014" s="1"/>
    </row>
    <row r="1015" spans="2:20" customFormat="1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4"/>
      <c r="S1015" s="4"/>
      <c r="T1015" s="1"/>
    </row>
    <row r="1016" spans="2:20" customFormat="1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4"/>
      <c r="S1016" s="4"/>
      <c r="T1016" s="1"/>
    </row>
    <row r="1017" spans="2:20" customFormat="1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4"/>
      <c r="S1017" s="4"/>
      <c r="T1017" s="1"/>
    </row>
    <row r="1018" spans="2:20" customFormat="1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4"/>
      <c r="S1018" s="4"/>
      <c r="T1018" s="1"/>
    </row>
    <row r="1019" spans="2:20" customFormat="1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4"/>
      <c r="S1019" s="4"/>
      <c r="T1019" s="1"/>
    </row>
    <row r="1020" spans="2:20" customFormat="1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4"/>
      <c r="S1020" s="4"/>
      <c r="T1020" s="1"/>
    </row>
    <row r="1021" spans="2:20" customFormat="1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4"/>
      <c r="S1021" s="4"/>
      <c r="T1021" s="1"/>
    </row>
    <row r="1022" spans="2:20" customFormat="1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4"/>
      <c r="S1022" s="4"/>
      <c r="T1022" s="1"/>
    </row>
    <row r="1023" spans="2:20" customFormat="1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4"/>
      <c r="S1023" s="4"/>
      <c r="T1023" s="1"/>
    </row>
    <row r="1024" spans="2:20" customFormat="1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4"/>
      <c r="S1024" s="4"/>
      <c r="T1024" s="1"/>
    </row>
    <row r="1025" spans="2:20" customFormat="1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4"/>
      <c r="S1025" s="4"/>
      <c r="T1025" s="1"/>
    </row>
    <row r="1026" spans="2:20" customFormat="1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4"/>
      <c r="S1026" s="4"/>
      <c r="T1026" s="1"/>
    </row>
    <row r="1027" spans="2:20" customFormat="1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4"/>
      <c r="S1027" s="4"/>
      <c r="T1027" s="1"/>
    </row>
    <row r="1028" spans="2:20" customFormat="1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4"/>
      <c r="S1028" s="4"/>
      <c r="T1028" s="1"/>
    </row>
    <row r="1029" spans="2:20" customFormat="1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4"/>
      <c r="S1029" s="4"/>
      <c r="T1029" s="1"/>
    </row>
    <row r="1030" spans="2:20" customFormat="1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4"/>
      <c r="S1030" s="4"/>
      <c r="T1030" s="1"/>
    </row>
    <row r="1031" spans="2:20" customFormat="1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4"/>
      <c r="S1031" s="4"/>
      <c r="T1031" s="1"/>
    </row>
    <row r="1032" spans="2:20" customFormat="1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4"/>
      <c r="S1032" s="4"/>
      <c r="T1032" s="1"/>
    </row>
    <row r="1033" spans="2:20" customFormat="1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4"/>
      <c r="S1033" s="4"/>
      <c r="T1033" s="1"/>
    </row>
    <row r="1034" spans="2:20" customFormat="1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4"/>
      <c r="S1034" s="4"/>
      <c r="T1034" s="1"/>
    </row>
    <row r="1035" spans="2:20" customFormat="1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4"/>
      <c r="S1035" s="4"/>
      <c r="T1035" s="1"/>
    </row>
    <row r="1036" spans="2:20" customFormat="1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4"/>
      <c r="S1036" s="4"/>
      <c r="T1036" s="1"/>
    </row>
    <row r="1037" spans="2:20" customFormat="1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4"/>
      <c r="S1037" s="4"/>
      <c r="T1037" s="1"/>
    </row>
    <row r="1038" spans="2:20" customFormat="1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4"/>
      <c r="S1038" s="4"/>
      <c r="T1038" s="1"/>
    </row>
    <row r="1039" spans="2:20" customFormat="1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4"/>
      <c r="S1039" s="4"/>
      <c r="T1039" s="1"/>
    </row>
    <row r="1040" spans="2:20" customFormat="1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4"/>
      <c r="S1040" s="4"/>
      <c r="T1040" s="1"/>
    </row>
    <row r="1041" spans="2:20" customFormat="1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4"/>
      <c r="S1041" s="4"/>
      <c r="T1041" s="1"/>
    </row>
    <row r="1042" spans="2:20" customFormat="1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4"/>
      <c r="S1042" s="4"/>
      <c r="T1042" s="1"/>
    </row>
    <row r="1043" spans="2:20" customFormat="1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4"/>
      <c r="S1043" s="4"/>
      <c r="T1043" s="1"/>
    </row>
    <row r="1044" spans="2:20" customFormat="1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4"/>
      <c r="S1044" s="4"/>
      <c r="T1044" s="1"/>
    </row>
    <row r="1045" spans="2:20" customFormat="1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4"/>
      <c r="S1045" s="4"/>
      <c r="T1045" s="1"/>
    </row>
    <row r="1046" spans="2:20" customFormat="1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4"/>
      <c r="S1046" s="4"/>
      <c r="T1046" s="1"/>
    </row>
    <row r="1047" spans="2:20" customFormat="1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4"/>
      <c r="S1047" s="4"/>
      <c r="T1047" s="1"/>
    </row>
    <row r="1048" spans="2:20" customFormat="1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4"/>
      <c r="S1048" s="4"/>
      <c r="T1048" s="1"/>
    </row>
    <row r="1049" spans="2:20" customFormat="1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4"/>
      <c r="S1049" s="4"/>
      <c r="T1049" s="1"/>
    </row>
    <row r="1050" spans="2:20" customFormat="1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4"/>
      <c r="S1050" s="4"/>
      <c r="T1050" s="1"/>
    </row>
    <row r="1051" spans="2:20" customFormat="1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4"/>
      <c r="S1051" s="4"/>
      <c r="T1051" s="1"/>
    </row>
    <row r="1052" spans="2:20" customFormat="1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4"/>
      <c r="S1052" s="4"/>
      <c r="T1052" s="1"/>
    </row>
    <row r="1053" spans="2:20" customFormat="1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4"/>
      <c r="S1053" s="4"/>
      <c r="T1053" s="1"/>
    </row>
    <row r="1054" spans="2:20" customFormat="1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4"/>
      <c r="S1054" s="4"/>
      <c r="T1054" s="1"/>
    </row>
    <row r="1055" spans="2:20" customFormat="1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4"/>
      <c r="S1055" s="4"/>
      <c r="T1055" s="1"/>
    </row>
    <row r="1056" spans="2:20" customFormat="1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4"/>
      <c r="S1056" s="4"/>
      <c r="T1056" s="1"/>
    </row>
    <row r="1057" spans="2:20" customFormat="1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4"/>
      <c r="S1057" s="4"/>
      <c r="T1057" s="1"/>
    </row>
    <row r="1058" spans="2:20" customFormat="1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4"/>
      <c r="S1058" s="4"/>
      <c r="T1058" s="1"/>
    </row>
    <row r="1059" spans="2:20" customFormat="1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4"/>
      <c r="S1059" s="4"/>
      <c r="T1059" s="1"/>
    </row>
    <row r="1060" spans="2:20" customFormat="1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4"/>
      <c r="S1060" s="4"/>
      <c r="T1060" s="1"/>
    </row>
    <row r="1061" spans="2:20" customFormat="1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4"/>
      <c r="S1061" s="4"/>
      <c r="T1061" s="1"/>
    </row>
    <row r="1062" spans="2:20" customFormat="1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4"/>
      <c r="S1062" s="4"/>
      <c r="T1062" s="1"/>
    </row>
    <row r="1063" spans="2:20" customFormat="1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4"/>
      <c r="S1063" s="4"/>
      <c r="T1063" s="1"/>
    </row>
    <row r="1064" spans="2:20" customFormat="1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4"/>
      <c r="S1064" s="4"/>
      <c r="T1064" s="1"/>
    </row>
    <row r="1065" spans="2:20" customFormat="1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4"/>
      <c r="S1065" s="4"/>
      <c r="T1065" s="1"/>
    </row>
    <row r="1066" spans="2:20" customFormat="1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4"/>
      <c r="S1066" s="4"/>
      <c r="T1066" s="1"/>
    </row>
    <row r="1067" spans="2:20" customFormat="1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4"/>
      <c r="S1067" s="4"/>
      <c r="T1067" s="1"/>
    </row>
    <row r="1068" spans="2:20" customFormat="1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4"/>
      <c r="S1068" s="4"/>
      <c r="T1068" s="1"/>
    </row>
    <row r="1069" spans="2:20" customFormat="1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4"/>
      <c r="S1069" s="4"/>
      <c r="T1069" s="1"/>
    </row>
    <row r="1070" spans="2:20" customFormat="1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4"/>
      <c r="S1070" s="4"/>
      <c r="T1070" s="1"/>
    </row>
    <row r="1071" spans="2:20" customFormat="1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4"/>
      <c r="S1071" s="4"/>
      <c r="T1071" s="1"/>
    </row>
    <row r="1072" spans="2:20" customFormat="1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4"/>
      <c r="S1072" s="4"/>
      <c r="T1072" s="1"/>
    </row>
    <row r="1073" spans="2:20" customFormat="1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4"/>
      <c r="S1073" s="4"/>
      <c r="T1073" s="1"/>
    </row>
    <row r="1074" spans="2:20" customFormat="1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4"/>
      <c r="S1074" s="4"/>
      <c r="T1074" s="1"/>
    </row>
    <row r="1075" spans="2:20" customFormat="1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4"/>
      <c r="S1075" s="4"/>
      <c r="T1075" s="1"/>
    </row>
    <row r="1076" spans="2:20" customFormat="1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4"/>
      <c r="S1076" s="4"/>
      <c r="T1076" s="1"/>
    </row>
    <row r="1077" spans="2:20" customFormat="1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4"/>
      <c r="S1077" s="4"/>
      <c r="T1077" s="1"/>
    </row>
    <row r="1078" spans="2:20" customFormat="1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4"/>
      <c r="S1078" s="4"/>
      <c r="T1078" s="1"/>
    </row>
    <row r="1079" spans="2:20" customFormat="1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4"/>
      <c r="S1079" s="4"/>
      <c r="T1079" s="1"/>
    </row>
    <row r="1080" spans="2:20" customFormat="1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4"/>
      <c r="S1080" s="4"/>
      <c r="T1080" s="1"/>
    </row>
    <row r="1081" spans="2:20" customFormat="1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4"/>
      <c r="S1081" s="4"/>
      <c r="T1081" s="1"/>
    </row>
    <row r="1082" spans="2:20" customFormat="1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4"/>
      <c r="S1082" s="4"/>
      <c r="T1082" s="1"/>
    </row>
    <row r="1083" spans="2:20" customFormat="1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4"/>
      <c r="S1083" s="4"/>
      <c r="T1083" s="1"/>
    </row>
    <row r="1084" spans="2:20" customFormat="1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4"/>
      <c r="S1084" s="4"/>
      <c r="T1084" s="1"/>
    </row>
    <row r="1085" spans="2:20" customFormat="1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4"/>
      <c r="S1085" s="4"/>
      <c r="T1085" s="1"/>
    </row>
    <row r="1086" spans="2:20" customFormat="1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4"/>
      <c r="S1086" s="4"/>
      <c r="T1086" s="1"/>
    </row>
    <row r="1087" spans="2:20" customFormat="1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4"/>
      <c r="S1087" s="4"/>
      <c r="T1087" s="1"/>
    </row>
    <row r="1088" spans="2:20" customFormat="1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4"/>
      <c r="S1088" s="4"/>
      <c r="T1088" s="1"/>
    </row>
    <row r="1089" spans="2:20" customFormat="1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4"/>
      <c r="S1089" s="4"/>
      <c r="T1089" s="1"/>
    </row>
    <row r="1090" spans="2:20" customFormat="1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4"/>
      <c r="S1090" s="4"/>
      <c r="T1090" s="1"/>
    </row>
    <row r="1091" spans="2:20" customFormat="1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4"/>
      <c r="S1091" s="4"/>
      <c r="T1091" s="1"/>
    </row>
    <row r="1092" spans="2:20" customFormat="1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4"/>
      <c r="S1092" s="4"/>
      <c r="T1092" s="1"/>
    </row>
    <row r="1093" spans="2:20" customFormat="1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4"/>
      <c r="S1093" s="4"/>
      <c r="T1093" s="1"/>
    </row>
    <row r="1094" spans="2:20" customFormat="1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4"/>
      <c r="S1094" s="4"/>
      <c r="T1094" s="1"/>
    </row>
    <row r="1095" spans="2:20" customFormat="1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4"/>
      <c r="S1095" s="4"/>
      <c r="T1095" s="1"/>
    </row>
    <row r="1096" spans="2:20" customFormat="1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4"/>
      <c r="S1096" s="4"/>
      <c r="T1096" s="1"/>
    </row>
    <row r="1097" spans="2:20" customFormat="1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4"/>
      <c r="S1097" s="4"/>
      <c r="T1097" s="1"/>
    </row>
    <row r="1098" spans="2:20" customFormat="1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4"/>
      <c r="S1098" s="4"/>
      <c r="T1098" s="1"/>
    </row>
    <row r="1099" spans="2:20" customFormat="1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4"/>
      <c r="S1099" s="4"/>
      <c r="T1099" s="1"/>
    </row>
    <row r="1100" spans="2:20" customFormat="1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4"/>
      <c r="S1100" s="4"/>
      <c r="T1100" s="1"/>
    </row>
    <row r="1101" spans="2:20" customFormat="1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4"/>
      <c r="S1101" s="4"/>
      <c r="T1101" s="1"/>
    </row>
    <row r="1102" spans="2:20" customFormat="1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4"/>
      <c r="S1102" s="4"/>
      <c r="T1102" s="1"/>
    </row>
    <row r="1103" spans="2:20" customFormat="1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4"/>
      <c r="S1103" s="4"/>
      <c r="T1103" s="1"/>
    </row>
    <row r="1104" spans="2:20" customFormat="1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4"/>
      <c r="S1104" s="4"/>
      <c r="T1104" s="1"/>
    </row>
    <row r="1105" spans="2:20" customFormat="1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4"/>
      <c r="S1105" s="4"/>
      <c r="T1105" s="1"/>
    </row>
    <row r="1106" spans="2:20" customFormat="1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4"/>
      <c r="S1106" s="4"/>
      <c r="T1106" s="1"/>
    </row>
    <row r="1107" spans="2:20" customFormat="1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4"/>
      <c r="S1107" s="4"/>
      <c r="T1107" s="1"/>
    </row>
    <row r="1108" spans="2:20" customFormat="1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4"/>
      <c r="S1108" s="4"/>
      <c r="T1108" s="1"/>
    </row>
    <row r="1109" spans="2:20" customFormat="1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4"/>
      <c r="S1109" s="4"/>
      <c r="T1109" s="1"/>
    </row>
    <row r="1110" spans="2:20" customFormat="1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4"/>
      <c r="S1110" s="4"/>
      <c r="T1110" s="1"/>
    </row>
    <row r="1111" spans="2:20" customFormat="1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4"/>
      <c r="S1111" s="4"/>
      <c r="T1111" s="1"/>
    </row>
    <row r="1112" spans="2:20" customFormat="1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4"/>
      <c r="S1112" s="4"/>
      <c r="T1112" s="1"/>
    </row>
    <row r="1113" spans="2:20" customFormat="1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4"/>
      <c r="S1113" s="4"/>
      <c r="T1113" s="1"/>
    </row>
    <row r="1114" spans="2:20" customFormat="1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4"/>
      <c r="S1114" s="4"/>
      <c r="T1114" s="1"/>
    </row>
    <row r="1115" spans="2:20" customFormat="1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4"/>
      <c r="S1115" s="4"/>
      <c r="T1115" s="1"/>
    </row>
    <row r="1116" spans="2:20" customFormat="1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4"/>
      <c r="S1116" s="4"/>
      <c r="T1116" s="1"/>
    </row>
    <row r="1117" spans="2:20" customFormat="1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4"/>
      <c r="S1117" s="4"/>
      <c r="T1117" s="1"/>
    </row>
    <row r="1118" spans="2:20" customFormat="1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4"/>
      <c r="S1118" s="4"/>
      <c r="T1118" s="1"/>
    </row>
    <row r="1119" spans="2:20" customFormat="1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4"/>
      <c r="S1119" s="4"/>
      <c r="T1119" s="1"/>
    </row>
    <row r="1120" spans="2:20" customFormat="1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4"/>
      <c r="S1120" s="4"/>
      <c r="T1120" s="1"/>
    </row>
    <row r="1121" spans="2:20" customFormat="1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4"/>
      <c r="S1121" s="4"/>
      <c r="T1121" s="1"/>
    </row>
    <row r="1122" spans="2:20" customFormat="1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4"/>
      <c r="S1122" s="4"/>
      <c r="T1122" s="1"/>
    </row>
    <row r="1123" spans="2:20" customFormat="1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4"/>
      <c r="S1123" s="4"/>
      <c r="T1123" s="1"/>
    </row>
    <row r="1124" spans="2:20" customFormat="1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4"/>
      <c r="S1124" s="4"/>
      <c r="T1124" s="1"/>
    </row>
    <row r="1125" spans="2:20" customFormat="1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4"/>
      <c r="S1125" s="4"/>
      <c r="T1125" s="1"/>
    </row>
    <row r="1126" spans="2:20" customFormat="1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4"/>
      <c r="S1126" s="4"/>
      <c r="T1126" s="1"/>
    </row>
    <row r="1127" spans="2:20" customFormat="1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4"/>
      <c r="S1127" s="4"/>
      <c r="T1127" s="1"/>
    </row>
    <row r="1128" spans="2:20" customFormat="1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4"/>
      <c r="S1128" s="4"/>
      <c r="T1128" s="1"/>
    </row>
    <row r="1129" spans="2:20" customFormat="1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4"/>
      <c r="S1129" s="4"/>
      <c r="T1129" s="1"/>
    </row>
    <row r="1130" spans="2:20" customFormat="1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4"/>
      <c r="S1130" s="4"/>
      <c r="T1130" s="1"/>
    </row>
    <row r="1131" spans="2:20" customFormat="1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4"/>
      <c r="S1131" s="4"/>
      <c r="T1131" s="1"/>
    </row>
    <row r="1132" spans="2:20" customFormat="1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4"/>
      <c r="S1132" s="4"/>
      <c r="T1132" s="1"/>
    </row>
    <row r="1133" spans="2:20" customFormat="1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4"/>
      <c r="S1133" s="4"/>
      <c r="T1133" s="1"/>
    </row>
    <row r="1134" spans="2:20" customFormat="1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4"/>
      <c r="S1134" s="4"/>
      <c r="T1134" s="1"/>
    </row>
    <row r="1135" spans="2:20" customFormat="1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4"/>
      <c r="S1135" s="4"/>
      <c r="T1135" s="1"/>
    </row>
    <row r="1136" spans="2:20" customFormat="1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4"/>
      <c r="S1136" s="4"/>
      <c r="T1136" s="1"/>
    </row>
    <row r="1137" spans="2:20" customFormat="1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4"/>
      <c r="S1137" s="4"/>
      <c r="T1137" s="1"/>
    </row>
    <row r="1138" spans="2:20" customFormat="1" x14ac:dyDescent="0.25"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4"/>
      <c r="S1138" s="4"/>
      <c r="T1138" s="1"/>
    </row>
    <row r="1139" spans="2:20" customFormat="1" x14ac:dyDescent="0.25"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4"/>
      <c r="S1139" s="4"/>
      <c r="T1139" s="1"/>
    </row>
    <row r="1140" spans="2:20" customFormat="1" x14ac:dyDescent="0.25"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4"/>
      <c r="S1140" s="4"/>
      <c r="T1140" s="1"/>
    </row>
    <row r="1141" spans="2:20" customFormat="1" x14ac:dyDescent="0.25"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4"/>
      <c r="S1141" s="4"/>
      <c r="T1141" s="1"/>
    </row>
    <row r="1142" spans="2:20" customFormat="1" x14ac:dyDescent="0.25"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4"/>
      <c r="S1142" s="4"/>
      <c r="T1142" s="1"/>
    </row>
    <row r="1143" spans="2:20" customFormat="1" x14ac:dyDescent="0.25"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4"/>
      <c r="S1143" s="4"/>
      <c r="T1143" s="1"/>
    </row>
    <row r="1144" spans="2:20" customFormat="1" x14ac:dyDescent="0.25"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4"/>
      <c r="S1144" s="4"/>
      <c r="T1144" s="1"/>
    </row>
    <row r="1145" spans="2:20" customFormat="1" x14ac:dyDescent="0.25"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4"/>
      <c r="S1145" s="4"/>
      <c r="T1145" s="1"/>
    </row>
    <row r="1146" spans="2:20" customFormat="1" x14ac:dyDescent="0.25"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4"/>
      <c r="S1146" s="4"/>
      <c r="T1146" s="1"/>
    </row>
    <row r="1147" spans="2:20" customFormat="1" x14ac:dyDescent="0.25"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4"/>
      <c r="S1147" s="4"/>
      <c r="T1147" s="1"/>
    </row>
    <row r="1148" spans="2:20" customFormat="1" x14ac:dyDescent="0.25"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4"/>
      <c r="S1148" s="4"/>
      <c r="T1148" s="1"/>
    </row>
    <row r="1149" spans="2:20" customFormat="1" x14ac:dyDescent="0.25"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4"/>
      <c r="S1149" s="4"/>
      <c r="T1149" s="1"/>
    </row>
    <row r="1150" spans="2:20" customFormat="1" x14ac:dyDescent="0.25"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4"/>
      <c r="S1150" s="4"/>
      <c r="T1150" s="1"/>
    </row>
    <row r="1151" spans="2:20" customFormat="1" x14ac:dyDescent="0.25"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4"/>
      <c r="S1151" s="4"/>
      <c r="T1151" s="1"/>
    </row>
    <row r="1152" spans="2:20" customFormat="1" x14ac:dyDescent="0.25"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4"/>
      <c r="S1152" s="4"/>
      <c r="T1152" s="1"/>
    </row>
    <row r="1153" spans="2:20" customFormat="1" x14ac:dyDescent="0.25"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4"/>
      <c r="S1153" s="4"/>
      <c r="T1153" s="1"/>
    </row>
    <row r="1154" spans="2:20" customFormat="1" x14ac:dyDescent="0.25"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4"/>
      <c r="S1154" s="4"/>
      <c r="T1154" s="1"/>
    </row>
    <row r="1155" spans="2:20" customFormat="1" x14ac:dyDescent="0.25"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4"/>
      <c r="S1155" s="4"/>
      <c r="T1155" s="1"/>
    </row>
    <row r="1156" spans="2:20" customFormat="1" x14ac:dyDescent="0.25"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4"/>
      <c r="S1156" s="4"/>
      <c r="T1156" s="1"/>
    </row>
    <row r="1157" spans="2:20" customFormat="1" x14ac:dyDescent="0.25"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4"/>
      <c r="S1157" s="4"/>
      <c r="T1157" s="1"/>
    </row>
    <row r="1158" spans="2:20" customFormat="1" x14ac:dyDescent="0.25"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4"/>
      <c r="S1158" s="4"/>
      <c r="T1158" s="1"/>
    </row>
    <row r="1159" spans="2:20" customFormat="1" x14ac:dyDescent="0.25"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4"/>
      <c r="S1159" s="4"/>
      <c r="T1159" s="1"/>
    </row>
    <row r="1160" spans="2:20" customFormat="1" x14ac:dyDescent="0.25"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4"/>
      <c r="S1160" s="4"/>
      <c r="T1160" s="1"/>
    </row>
    <row r="1161" spans="2:20" customFormat="1" x14ac:dyDescent="0.25"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4"/>
      <c r="S1161" s="4"/>
      <c r="T1161" s="1"/>
    </row>
    <row r="1162" spans="2:20" customFormat="1" x14ac:dyDescent="0.25"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4"/>
      <c r="S1162" s="4"/>
      <c r="T1162" s="1"/>
    </row>
    <row r="1163" spans="2:20" customFormat="1" x14ac:dyDescent="0.25"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4"/>
      <c r="S1163" s="4"/>
      <c r="T1163" s="1"/>
    </row>
    <row r="1164" spans="2:20" customFormat="1" x14ac:dyDescent="0.25"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4"/>
      <c r="S1164" s="4"/>
      <c r="T1164" s="1"/>
    </row>
    <row r="1165" spans="2:20" customFormat="1" x14ac:dyDescent="0.25"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4"/>
      <c r="S1165" s="4"/>
      <c r="T1165" s="1"/>
    </row>
    <row r="1166" spans="2:20" customFormat="1" x14ac:dyDescent="0.25"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4"/>
      <c r="S1166" s="4"/>
      <c r="T1166" s="1"/>
    </row>
    <row r="1167" spans="2:20" customFormat="1" x14ac:dyDescent="0.25"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4"/>
      <c r="S1167" s="4"/>
      <c r="T1167" s="1"/>
    </row>
    <row r="1168" spans="2:20" customFormat="1" x14ac:dyDescent="0.25"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4"/>
      <c r="S1168" s="4"/>
      <c r="T1168" s="1"/>
    </row>
    <row r="1169" spans="2:20" customFormat="1" x14ac:dyDescent="0.25"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4"/>
      <c r="S1169" s="4"/>
      <c r="T1169" s="1"/>
    </row>
    <row r="1170" spans="2:20" customFormat="1" x14ac:dyDescent="0.25"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4"/>
      <c r="S1170" s="4"/>
      <c r="T1170" s="1"/>
    </row>
    <row r="1171" spans="2:20" customFormat="1" x14ac:dyDescent="0.25"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4"/>
      <c r="S1171" s="4"/>
      <c r="T1171" s="1"/>
    </row>
    <row r="1172" spans="2:20" customFormat="1" x14ac:dyDescent="0.25"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4"/>
      <c r="S1172" s="4"/>
      <c r="T1172" s="1"/>
    </row>
    <row r="1173" spans="2:20" customFormat="1" x14ac:dyDescent="0.25"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4"/>
      <c r="S1173" s="4"/>
      <c r="T1173" s="1"/>
    </row>
    <row r="1174" spans="2:20" customFormat="1" x14ac:dyDescent="0.25"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4"/>
      <c r="S1174" s="4"/>
      <c r="T1174" s="1"/>
    </row>
    <row r="1175" spans="2:20" customFormat="1" x14ac:dyDescent="0.25"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4"/>
      <c r="S1175" s="4"/>
      <c r="T1175" s="1"/>
    </row>
    <row r="1176" spans="2:20" customFormat="1" x14ac:dyDescent="0.25"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4"/>
      <c r="S1176" s="4"/>
      <c r="T1176" s="1"/>
    </row>
    <row r="1177" spans="2:20" customFormat="1" x14ac:dyDescent="0.25"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4"/>
      <c r="S1177" s="4"/>
      <c r="T1177" s="1"/>
    </row>
    <row r="1178" spans="2:20" customFormat="1" x14ac:dyDescent="0.25"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4"/>
      <c r="S1178" s="4"/>
      <c r="T1178" s="1"/>
    </row>
    <row r="1179" spans="2:20" customFormat="1" x14ac:dyDescent="0.25"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4"/>
      <c r="S1179" s="4"/>
      <c r="T1179" s="1"/>
    </row>
    <row r="1180" spans="2:20" customFormat="1" x14ac:dyDescent="0.25"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4"/>
      <c r="S1180" s="4"/>
      <c r="T1180" s="1"/>
    </row>
    <row r="1181" spans="2:20" customFormat="1" x14ac:dyDescent="0.25"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4"/>
      <c r="S1181" s="4"/>
      <c r="T1181" s="1"/>
    </row>
    <row r="1182" spans="2:20" customFormat="1" x14ac:dyDescent="0.25"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4"/>
      <c r="S1182" s="4"/>
      <c r="T1182" s="1"/>
    </row>
    <row r="1183" spans="2:20" customFormat="1" x14ac:dyDescent="0.25"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4"/>
      <c r="S1183" s="4"/>
      <c r="T1183" s="1"/>
    </row>
    <row r="1184" spans="2:20" customFormat="1" x14ac:dyDescent="0.25"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4"/>
      <c r="S1184" s="4"/>
      <c r="T1184" s="1"/>
    </row>
    <row r="1185" spans="2:20" customFormat="1" x14ac:dyDescent="0.25"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4"/>
      <c r="S1185" s="4"/>
      <c r="T1185" s="1"/>
    </row>
    <row r="1186" spans="2:20" customFormat="1" x14ac:dyDescent="0.25"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4"/>
      <c r="S1186" s="4"/>
      <c r="T1186" s="1"/>
    </row>
    <row r="1187" spans="2:20" customFormat="1" x14ac:dyDescent="0.25"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4"/>
      <c r="S1187" s="4"/>
      <c r="T1187" s="1"/>
    </row>
    <row r="1188" spans="2:20" customFormat="1" x14ac:dyDescent="0.25"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4"/>
      <c r="S1188" s="4"/>
      <c r="T1188" s="1"/>
    </row>
    <row r="1189" spans="2:20" customFormat="1" x14ac:dyDescent="0.25"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4"/>
      <c r="S1189" s="4"/>
      <c r="T1189" s="1"/>
    </row>
    <row r="1190" spans="2:20" customFormat="1" x14ac:dyDescent="0.25"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4"/>
      <c r="S1190" s="4"/>
      <c r="T1190" s="1"/>
    </row>
    <row r="1191" spans="2:20" customFormat="1" x14ac:dyDescent="0.25"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4"/>
      <c r="S1191" s="4"/>
      <c r="T1191" s="1"/>
    </row>
    <row r="1192" spans="2:20" customFormat="1" x14ac:dyDescent="0.25"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4"/>
      <c r="S1192" s="4"/>
      <c r="T1192" s="1"/>
    </row>
    <row r="1193" spans="2:20" customFormat="1" x14ac:dyDescent="0.25"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4"/>
      <c r="S1193" s="4"/>
      <c r="T1193" s="1"/>
    </row>
    <row r="1194" spans="2:20" customFormat="1" x14ac:dyDescent="0.25"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4"/>
      <c r="S1194" s="4"/>
      <c r="T1194" s="1"/>
    </row>
    <row r="1195" spans="2:20" customFormat="1" x14ac:dyDescent="0.25"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4"/>
      <c r="S1195" s="4"/>
      <c r="T1195" s="1"/>
    </row>
    <row r="1196" spans="2:20" customFormat="1" x14ac:dyDescent="0.25"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4"/>
      <c r="S1196" s="4"/>
      <c r="T1196" s="1"/>
    </row>
    <row r="1197" spans="2:20" customFormat="1" x14ac:dyDescent="0.25"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4"/>
      <c r="S1197" s="4"/>
      <c r="T1197" s="1"/>
    </row>
    <row r="1198" spans="2:20" customFormat="1" x14ac:dyDescent="0.25"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4"/>
      <c r="S1198" s="4"/>
      <c r="T1198" s="1"/>
    </row>
    <row r="1199" spans="2:20" customFormat="1" x14ac:dyDescent="0.25"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4"/>
      <c r="S1199" s="4"/>
      <c r="T1199" s="1"/>
    </row>
    <row r="1200" spans="2:20" customFormat="1" x14ac:dyDescent="0.25"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4"/>
      <c r="S1200" s="4"/>
      <c r="T1200" s="1"/>
    </row>
    <row r="1201" spans="2:20" customFormat="1" x14ac:dyDescent="0.25"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4"/>
      <c r="S1201" s="4"/>
      <c r="T1201" s="1"/>
    </row>
    <row r="1202" spans="2:20" customFormat="1" x14ac:dyDescent="0.25"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4"/>
      <c r="S1202" s="4"/>
      <c r="T1202" s="1"/>
    </row>
    <row r="1203" spans="2:20" customFormat="1" x14ac:dyDescent="0.25"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4"/>
      <c r="S1203" s="4"/>
      <c r="T1203" s="1"/>
    </row>
    <row r="1204" spans="2:20" customFormat="1" x14ac:dyDescent="0.25"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4"/>
      <c r="S1204" s="4"/>
      <c r="T1204" s="1"/>
    </row>
    <row r="1205" spans="2:20" customFormat="1" x14ac:dyDescent="0.25"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4"/>
      <c r="S1205" s="4"/>
      <c r="T1205" s="1"/>
    </row>
    <row r="1206" spans="2:20" customFormat="1" x14ac:dyDescent="0.25"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4"/>
      <c r="S1206" s="4"/>
      <c r="T1206" s="1"/>
    </row>
    <row r="1207" spans="2:20" customFormat="1" x14ac:dyDescent="0.25"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4"/>
      <c r="S1207" s="4"/>
      <c r="T1207" s="1"/>
    </row>
    <row r="1208" spans="2:20" customFormat="1" x14ac:dyDescent="0.25"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4"/>
      <c r="S1208" s="4"/>
      <c r="T1208" s="1"/>
    </row>
    <row r="1209" spans="2:20" customFormat="1" x14ac:dyDescent="0.25"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4"/>
      <c r="S1209" s="4"/>
      <c r="T1209" s="1"/>
    </row>
    <row r="1210" spans="2:20" customFormat="1" x14ac:dyDescent="0.25"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4"/>
      <c r="S1210" s="4"/>
      <c r="T1210" s="1"/>
    </row>
    <row r="1211" spans="2:20" customFormat="1" x14ac:dyDescent="0.25"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4"/>
      <c r="S1211" s="4"/>
      <c r="T1211" s="1"/>
    </row>
    <row r="1212" spans="2:20" customFormat="1" x14ac:dyDescent="0.25"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4"/>
      <c r="S1212" s="4"/>
      <c r="T1212" s="1"/>
    </row>
    <row r="1213" spans="2:20" customFormat="1" x14ac:dyDescent="0.25"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4"/>
      <c r="S1213" s="4"/>
      <c r="T1213" s="1"/>
    </row>
    <row r="1214" spans="2:20" customFormat="1" x14ac:dyDescent="0.25"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4"/>
      <c r="S1214" s="4"/>
      <c r="T1214" s="1"/>
    </row>
    <row r="1215" spans="2:20" customFormat="1" x14ac:dyDescent="0.25"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4"/>
      <c r="S1215" s="4"/>
      <c r="T1215" s="1"/>
    </row>
    <row r="1216" spans="2:20" customFormat="1" x14ac:dyDescent="0.25"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4"/>
      <c r="S1216" s="4"/>
      <c r="T1216" s="1"/>
    </row>
    <row r="1217" spans="2:20" customFormat="1" x14ac:dyDescent="0.25"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4"/>
      <c r="S1217" s="4"/>
      <c r="T1217" s="1"/>
    </row>
    <row r="1218" spans="2:20" customFormat="1" x14ac:dyDescent="0.25"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4"/>
      <c r="S1218" s="4"/>
      <c r="T1218" s="1"/>
    </row>
    <row r="1219" spans="2:20" customFormat="1" x14ac:dyDescent="0.25"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4"/>
      <c r="S1219" s="4"/>
      <c r="T1219" s="1"/>
    </row>
    <row r="1220" spans="2:20" customFormat="1" x14ac:dyDescent="0.25"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4"/>
      <c r="S1220" s="4"/>
      <c r="T1220" s="1"/>
    </row>
    <row r="1221" spans="2:20" customFormat="1" x14ac:dyDescent="0.25"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4"/>
      <c r="S1221" s="4"/>
      <c r="T1221" s="1"/>
    </row>
    <row r="1222" spans="2:20" customFormat="1" x14ac:dyDescent="0.25"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4"/>
      <c r="S1222" s="4"/>
      <c r="T1222" s="1"/>
    </row>
    <row r="1223" spans="2:20" customFormat="1" x14ac:dyDescent="0.25"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4"/>
      <c r="S1223" s="4"/>
      <c r="T1223" s="1"/>
    </row>
    <row r="1224" spans="2:20" customFormat="1" x14ac:dyDescent="0.25"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4"/>
      <c r="S1224" s="4"/>
      <c r="T1224" s="1"/>
    </row>
    <row r="1225" spans="2:20" customFormat="1" x14ac:dyDescent="0.25"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4"/>
      <c r="S1225" s="4"/>
      <c r="T1225" s="1"/>
    </row>
    <row r="1226" spans="2:20" customFormat="1" x14ac:dyDescent="0.25"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4"/>
      <c r="S1226" s="4"/>
      <c r="T1226" s="1"/>
    </row>
    <row r="1227" spans="2:20" customFormat="1" x14ac:dyDescent="0.25"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4"/>
      <c r="S1227" s="4"/>
      <c r="T1227" s="1"/>
    </row>
    <row r="1228" spans="2:20" customFormat="1" x14ac:dyDescent="0.25"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4"/>
      <c r="S1228" s="4"/>
      <c r="T1228" s="1"/>
    </row>
    <row r="1229" spans="2:20" customFormat="1" x14ac:dyDescent="0.25"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4"/>
      <c r="S1229" s="4"/>
      <c r="T1229" s="1"/>
    </row>
    <row r="1230" spans="2:20" customFormat="1" x14ac:dyDescent="0.25"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4"/>
      <c r="S1230" s="4"/>
      <c r="T1230" s="1"/>
    </row>
    <row r="1231" spans="2:20" customFormat="1" x14ac:dyDescent="0.25"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4"/>
      <c r="S1231" s="4"/>
      <c r="T1231" s="1"/>
    </row>
    <row r="1232" spans="2:20" customFormat="1" x14ac:dyDescent="0.25"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4"/>
      <c r="S1232" s="4"/>
      <c r="T1232" s="1"/>
    </row>
    <row r="1233" spans="2:20" customFormat="1" x14ac:dyDescent="0.25"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4"/>
      <c r="S1233" s="4"/>
      <c r="T1233" s="1"/>
    </row>
    <row r="1234" spans="2:20" customFormat="1" x14ac:dyDescent="0.25"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4"/>
      <c r="S1234" s="4"/>
      <c r="T1234" s="1"/>
    </row>
    <row r="1235" spans="2:20" customFormat="1" x14ac:dyDescent="0.25"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4"/>
      <c r="S1235" s="4"/>
      <c r="T1235" s="1"/>
    </row>
    <row r="1236" spans="2:20" customFormat="1" x14ac:dyDescent="0.25"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4"/>
      <c r="S1236" s="4"/>
      <c r="T1236" s="1"/>
    </row>
    <row r="1237" spans="2:20" customFormat="1" x14ac:dyDescent="0.25"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4"/>
      <c r="S1237" s="4"/>
      <c r="T1237" s="1"/>
    </row>
    <row r="1238" spans="2:20" customFormat="1" x14ac:dyDescent="0.25"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4"/>
      <c r="S1238" s="4"/>
      <c r="T1238" s="1"/>
    </row>
    <row r="1239" spans="2:20" customFormat="1" x14ac:dyDescent="0.25"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4"/>
      <c r="S1239" s="4"/>
      <c r="T1239" s="1"/>
    </row>
    <row r="1240" spans="2:20" customFormat="1" x14ac:dyDescent="0.25"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4"/>
      <c r="S1240" s="4"/>
      <c r="T1240" s="1"/>
    </row>
    <row r="1241" spans="2:20" customFormat="1" x14ac:dyDescent="0.25"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4"/>
      <c r="S1241" s="4"/>
      <c r="T1241" s="1"/>
    </row>
    <row r="1242" spans="2:20" customFormat="1" x14ac:dyDescent="0.25"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4"/>
      <c r="S1242" s="4"/>
      <c r="T1242" s="1"/>
    </row>
    <row r="1243" spans="2:20" customFormat="1" x14ac:dyDescent="0.25"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4"/>
      <c r="S1243" s="4"/>
      <c r="T1243" s="1"/>
    </row>
    <row r="1244" spans="2:20" customFormat="1" x14ac:dyDescent="0.25"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4"/>
      <c r="S1244" s="4"/>
      <c r="T1244" s="1"/>
    </row>
    <row r="1245" spans="2:20" customFormat="1" x14ac:dyDescent="0.25"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4"/>
      <c r="S1245" s="4"/>
      <c r="T1245" s="1"/>
    </row>
    <row r="1246" spans="2:20" customFormat="1" x14ac:dyDescent="0.25"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4"/>
      <c r="S1246" s="4"/>
      <c r="T1246" s="1"/>
    </row>
    <row r="1247" spans="2:20" customFormat="1" x14ac:dyDescent="0.25"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4"/>
      <c r="S1247" s="4"/>
      <c r="T1247" s="1"/>
    </row>
    <row r="1248" spans="2:20" customFormat="1" x14ac:dyDescent="0.25"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4"/>
      <c r="S1248" s="4"/>
      <c r="T1248" s="1"/>
    </row>
    <row r="1249" spans="2:20" customFormat="1" x14ac:dyDescent="0.25"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4"/>
      <c r="S1249" s="4"/>
      <c r="T1249" s="1"/>
    </row>
    <row r="1250" spans="2:20" customFormat="1" x14ac:dyDescent="0.25"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4"/>
      <c r="S1250" s="4"/>
      <c r="T1250" s="1"/>
    </row>
    <row r="1251" spans="2:20" customFormat="1" x14ac:dyDescent="0.25"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4"/>
      <c r="S1251" s="4"/>
      <c r="T1251" s="1"/>
    </row>
    <row r="1252" spans="2:20" customFormat="1" x14ac:dyDescent="0.25"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4"/>
      <c r="S1252" s="4"/>
      <c r="T1252" s="1"/>
    </row>
    <row r="1253" spans="2:20" customFormat="1" x14ac:dyDescent="0.25"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4"/>
      <c r="S1253" s="4"/>
      <c r="T1253" s="1"/>
    </row>
    <row r="1254" spans="2:20" customFormat="1" x14ac:dyDescent="0.25"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4"/>
      <c r="S1254" s="4"/>
      <c r="T1254" s="1"/>
    </row>
    <row r="1255" spans="2:20" customFormat="1" x14ac:dyDescent="0.25"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4"/>
      <c r="S1255" s="4"/>
      <c r="T1255" s="1"/>
    </row>
    <row r="1256" spans="2:20" customFormat="1" x14ac:dyDescent="0.25"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4"/>
      <c r="S1256" s="4"/>
      <c r="T1256" s="1"/>
    </row>
    <row r="1257" spans="2:20" customFormat="1" x14ac:dyDescent="0.25"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4"/>
      <c r="S1257" s="4"/>
      <c r="T1257" s="1"/>
    </row>
    <row r="1258" spans="2:20" customFormat="1" x14ac:dyDescent="0.25"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4"/>
      <c r="S1258" s="4"/>
      <c r="T1258" s="1"/>
    </row>
    <row r="1259" spans="2:20" customFormat="1" x14ac:dyDescent="0.25"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4"/>
      <c r="S1259" s="4"/>
      <c r="T1259" s="1"/>
    </row>
    <row r="1260" spans="2:20" customFormat="1" x14ac:dyDescent="0.25"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4"/>
      <c r="S1260" s="4"/>
      <c r="T1260" s="1"/>
    </row>
    <row r="1261" spans="2:20" customFormat="1" x14ac:dyDescent="0.25"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4"/>
      <c r="S1261" s="4"/>
      <c r="T1261" s="1"/>
    </row>
    <row r="1262" spans="2:20" customFormat="1" x14ac:dyDescent="0.25"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4"/>
      <c r="S1262" s="4"/>
      <c r="T1262" s="1"/>
    </row>
    <row r="1263" spans="2:20" customFormat="1" x14ac:dyDescent="0.25"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4"/>
      <c r="S1263" s="4"/>
      <c r="T1263" s="1"/>
    </row>
    <row r="1264" spans="2:20" customFormat="1" x14ac:dyDescent="0.25"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4"/>
      <c r="S1264" s="4"/>
      <c r="T1264" s="1"/>
    </row>
    <row r="1265" spans="2:20" customFormat="1" x14ac:dyDescent="0.25"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4"/>
      <c r="S1265" s="4"/>
      <c r="T1265" s="1"/>
    </row>
    <row r="1266" spans="2:20" customFormat="1" x14ac:dyDescent="0.25"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4"/>
      <c r="S1266" s="4"/>
      <c r="T1266" s="1"/>
    </row>
    <row r="1267" spans="2:20" customFormat="1" x14ac:dyDescent="0.25"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4"/>
      <c r="S1267" s="4"/>
      <c r="T1267" s="1"/>
    </row>
    <row r="1268" spans="2:20" customFormat="1" x14ac:dyDescent="0.25"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4"/>
      <c r="S1268" s="4"/>
      <c r="T1268" s="1"/>
    </row>
    <row r="1269" spans="2:20" customFormat="1" x14ac:dyDescent="0.25"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4"/>
      <c r="S1269" s="4"/>
      <c r="T1269" s="1"/>
    </row>
    <row r="1270" spans="2:20" customFormat="1" x14ac:dyDescent="0.25"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4"/>
      <c r="S1270" s="4"/>
      <c r="T1270" s="1"/>
    </row>
    <row r="1271" spans="2:20" customFormat="1" x14ac:dyDescent="0.25"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4"/>
      <c r="S1271" s="4"/>
      <c r="T1271" s="1"/>
    </row>
    <row r="1272" spans="2:20" customFormat="1" x14ac:dyDescent="0.25"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4"/>
      <c r="S1272" s="4"/>
      <c r="T1272" s="1"/>
    </row>
    <row r="1273" spans="2:20" customFormat="1" x14ac:dyDescent="0.25"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4"/>
      <c r="S1273" s="4"/>
      <c r="T1273" s="1"/>
    </row>
    <row r="1274" spans="2:20" customFormat="1" x14ac:dyDescent="0.25"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4"/>
      <c r="S1274" s="4"/>
      <c r="T1274" s="1"/>
    </row>
    <row r="1275" spans="2:20" customFormat="1" x14ac:dyDescent="0.25"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4"/>
      <c r="S1275" s="4"/>
      <c r="T1275" s="1"/>
    </row>
    <row r="1276" spans="2:20" customFormat="1" x14ac:dyDescent="0.25"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4"/>
      <c r="S1276" s="4"/>
      <c r="T1276" s="1"/>
    </row>
    <row r="1277" spans="2:20" customFormat="1" x14ac:dyDescent="0.25"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4"/>
      <c r="S1277" s="4"/>
      <c r="T1277" s="1"/>
    </row>
    <row r="1278" spans="2:20" customFormat="1" x14ac:dyDescent="0.25"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4"/>
      <c r="S1278" s="4"/>
      <c r="T1278" s="1"/>
    </row>
    <row r="1279" spans="2:20" customFormat="1" x14ac:dyDescent="0.25"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4"/>
      <c r="S1279" s="4"/>
      <c r="T1279" s="1"/>
    </row>
    <row r="1280" spans="2:20" customFormat="1" x14ac:dyDescent="0.25"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4"/>
      <c r="S1280" s="4"/>
      <c r="T1280" s="1"/>
    </row>
    <row r="1281" spans="2:20" customFormat="1" x14ac:dyDescent="0.25"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4"/>
      <c r="S1281" s="4"/>
      <c r="T1281" s="1"/>
    </row>
    <row r="1282" spans="2:20" customFormat="1" x14ac:dyDescent="0.25"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4"/>
      <c r="S1282" s="4"/>
      <c r="T1282" s="1"/>
    </row>
    <row r="1283" spans="2:20" customFormat="1" x14ac:dyDescent="0.25"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4"/>
      <c r="S1283" s="4"/>
      <c r="T1283" s="1"/>
    </row>
    <row r="1284" spans="2:20" customFormat="1" x14ac:dyDescent="0.25"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4"/>
      <c r="S1284" s="4"/>
      <c r="T1284" s="1"/>
    </row>
    <row r="1285" spans="2:20" customFormat="1" x14ac:dyDescent="0.25"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4"/>
      <c r="S1285" s="4"/>
      <c r="T1285" s="1"/>
    </row>
    <row r="1286" spans="2:20" customFormat="1" x14ac:dyDescent="0.25"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4"/>
      <c r="S1286" s="4"/>
      <c r="T1286" s="1"/>
    </row>
    <row r="1287" spans="2:20" customFormat="1" x14ac:dyDescent="0.25"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4"/>
      <c r="S1287" s="4"/>
      <c r="T1287" s="1"/>
    </row>
    <row r="1288" spans="2:20" customFormat="1" x14ac:dyDescent="0.25"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4"/>
      <c r="S1288" s="4"/>
      <c r="T1288" s="1"/>
    </row>
    <row r="1289" spans="2:20" customFormat="1" x14ac:dyDescent="0.25"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4"/>
      <c r="S1289" s="4"/>
      <c r="T1289" s="1"/>
    </row>
    <row r="1290" spans="2:20" customFormat="1" x14ac:dyDescent="0.25"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4"/>
      <c r="S1290" s="4"/>
      <c r="T1290" s="1"/>
    </row>
    <row r="1291" spans="2:20" customFormat="1" x14ac:dyDescent="0.25"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4"/>
      <c r="S1291" s="4"/>
      <c r="T1291" s="1"/>
    </row>
    <row r="1292" spans="2:20" customFormat="1" x14ac:dyDescent="0.25"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4"/>
      <c r="S1292" s="4"/>
      <c r="T1292" s="1"/>
    </row>
    <row r="1293" spans="2:20" customFormat="1" x14ac:dyDescent="0.25"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4"/>
      <c r="S1293" s="4"/>
      <c r="T1293" s="1"/>
    </row>
    <row r="1294" spans="2:20" customFormat="1" x14ac:dyDescent="0.25"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4"/>
      <c r="S1294" s="4"/>
      <c r="T1294" s="1"/>
    </row>
    <row r="1295" spans="2:20" customFormat="1" x14ac:dyDescent="0.25"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4"/>
      <c r="S1295" s="4"/>
      <c r="T1295" s="1"/>
    </row>
    <row r="1296" spans="2:20" customFormat="1" x14ac:dyDescent="0.25"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4"/>
      <c r="S1296" s="4"/>
      <c r="T1296" s="1"/>
    </row>
    <row r="1297" spans="2:20" customFormat="1" x14ac:dyDescent="0.25"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4"/>
      <c r="S1297" s="4"/>
      <c r="T1297" s="1"/>
    </row>
    <row r="1298" spans="2:20" customFormat="1" x14ac:dyDescent="0.25"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4"/>
      <c r="S1298" s="4"/>
      <c r="T1298" s="1"/>
    </row>
    <row r="1299" spans="2:20" customFormat="1" x14ac:dyDescent="0.25"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4"/>
      <c r="S1299" s="4"/>
      <c r="T1299" s="1"/>
    </row>
    <row r="1300" spans="2:20" customFormat="1" x14ac:dyDescent="0.25"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4"/>
      <c r="S1300" s="4"/>
      <c r="T1300" s="1"/>
    </row>
    <row r="1301" spans="2:20" customFormat="1" x14ac:dyDescent="0.25"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4"/>
      <c r="S1301" s="4"/>
      <c r="T1301" s="1"/>
    </row>
    <row r="1302" spans="2:20" customFormat="1" x14ac:dyDescent="0.25"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4"/>
      <c r="S1302" s="4"/>
      <c r="T1302" s="1"/>
    </row>
    <row r="1303" spans="2:20" customFormat="1" x14ac:dyDescent="0.25"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4"/>
      <c r="S1303" s="4"/>
      <c r="T1303" s="1"/>
    </row>
    <row r="1304" spans="2:20" customFormat="1" x14ac:dyDescent="0.25"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4"/>
      <c r="S1304" s="4"/>
      <c r="T1304" s="1"/>
    </row>
    <row r="1305" spans="2:20" customFormat="1" x14ac:dyDescent="0.25"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4"/>
      <c r="S1305" s="4"/>
      <c r="T1305" s="1"/>
    </row>
    <row r="1306" spans="2:20" customFormat="1" x14ac:dyDescent="0.25"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4"/>
      <c r="S1306" s="4"/>
      <c r="T1306" s="1"/>
    </row>
    <row r="1307" spans="2:20" customFormat="1" x14ac:dyDescent="0.25"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4"/>
      <c r="S1307" s="4"/>
      <c r="T1307" s="1"/>
    </row>
    <row r="1308" spans="2:20" customFormat="1" x14ac:dyDescent="0.25"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4"/>
      <c r="S1308" s="4"/>
      <c r="T1308" s="1"/>
    </row>
    <row r="1309" spans="2:20" customFormat="1" x14ac:dyDescent="0.25"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4"/>
      <c r="S1309" s="4"/>
      <c r="T1309" s="1"/>
    </row>
    <row r="1310" spans="2:20" customFormat="1" x14ac:dyDescent="0.25"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4"/>
      <c r="S1310" s="4"/>
      <c r="T1310" s="1"/>
    </row>
    <row r="1311" spans="2:20" customFormat="1" x14ac:dyDescent="0.25"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4"/>
      <c r="S1311" s="4"/>
      <c r="T1311" s="1"/>
    </row>
    <row r="1312" spans="2:20" customFormat="1" x14ac:dyDescent="0.25"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4"/>
      <c r="S1312" s="4"/>
      <c r="T1312" s="1"/>
    </row>
    <row r="1313" spans="2:20" customFormat="1" x14ac:dyDescent="0.25"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4"/>
      <c r="S1313" s="4"/>
      <c r="T1313" s="1"/>
    </row>
    <row r="1314" spans="2:20" customFormat="1" x14ac:dyDescent="0.25"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4"/>
      <c r="S1314" s="4"/>
      <c r="T1314" s="1"/>
    </row>
    <row r="1315" spans="2:20" customFormat="1" x14ac:dyDescent="0.25"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4"/>
      <c r="S1315" s="4"/>
      <c r="T1315" s="1"/>
    </row>
    <row r="1316" spans="2:20" customFormat="1" x14ac:dyDescent="0.25"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4"/>
      <c r="S1316" s="4"/>
      <c r="T1316" s="1"/>
    </row>
    <row r="1317" spans="2:20" customFormat="1" x14ac:dyDescent="0.25"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4"/>
      <c r="S1317" s="4"/>
      <c r="T1317" s="1"/>
    </row>
    <row r="1318" spans="2:20" customFormat="1" x14ac:dyDescent="0.25"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4"/>
      <c r="S1318" s="4"/>
      <c r="T1318" s="1"/>
    </row>
    <row r="1319" spans="2:20" customFormat="1" x14ac:dyDescent="0.25"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4"/>
      <c r="S1319" s="4"/>
      <c r="T1319" s="1"/>
    </row>
    <row r="1320" spans="2:20" customFormat="1" x14ac:dyDescent="0.25"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4"/>
      <c r="S1320" s="4"/>
      <c r="T1320" s="1"/>
    </row>
    <row r="1321" spans="2:20" customFormat="1" x14ac:dyDescent="0.25"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4"/>
      <c r="S1321" s="4"/>
      <c r="T1321" s="1"/>
    </row>
    <row r="1322" spans="2:20" customFormat="1" x14ac:dyDescent="0.25"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4"/>
      <c r="S1322" s="4"/>
      <c r="T1322" s="1"/>
    </row>
    <row r="1323" spans="2:20" customFormat="1" x14ac:dyDescent="0.25"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4"/>
      <c r="S1323" s="4"/>
      <c r="T1323" s="1"/>
    </row>
    <row r="1324" spans="2:20" customFormat="1" x14ac:dyDescent="0.25"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4"/>
      <c r="S1324" s="4"/>
      <c r="T1324" s="1"/>
    </row>
    <row r="1325" spans="2:20" customFormat="1" x14ac:dyDescent="0.25"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4"/>
      <c r="S1325" s="4"/>
      <c r="T1325" s="1"/>
    </row>
    <row r="1326" spans="2:20" customFormat="1" x14ac:dyDescent="0.25"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4"/>
      <c r="S1326" s="4"/>
      <c r="T1326" s="1"/>
    </row>
    <row r="1327" spans="2:20" customFormat="1" x14ac:dyDescent="0.25"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4"/>
      <c r="S1327" s="4"/>
      <c r="T1327" s="1"/>
    </row>
    <row r="1328" spans="2:20" customFormat="1" x14ac:dyDescent="0.25"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4"/>
      <c r="S1328" s="4"/>
      <c r="T1328" s="1"/>
    </row>
    <row r="1329" spans="2:20" customFormat="1" x14ac:dyDescent="0.25"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4"/>
      <c r="S1329" s="4"/>
      <c r="T1329" s="1"/>
    </row>
    <row r="1330" spans="2:20" customFormat="1" x14ac:dyDescent="0.25"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4"/>
      <c r="S1330" s="4"/>
      <c r="T1330" s="1"/>
    </row>
    <row r="1331" spans="2:20" customFormat="1" x14ac:dyDescent="0.25"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4"/>
      <c r="S1331" s="4"/>
      <c r="T1331" s="1"/>
    </row>
    <row r="1332" spans="2:20" customFormat="1" x14ac:dyDescent="0.25"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4"/>
      <c r="S1332" s="4"/>
      <c r="T1332" s="1"/>
    </row>
    <row r="1333" spans="2:20" customFormat="1" x14ac:dyDescent="0.25"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4"/>
      <c r="S1333" s="4"/>
      <c r="T1333" s="1"/>
    </row>
    <row r="1334" spans="2:20" customFormat="1" x14ac:dyDescent="0.25"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4"/>
      <c r="S1334" s="4"/>
      <c r="T1334" s="1"/>
    </row>
    <row r="1335" spans="2:20" customFormat="1" x14ac:dyDescent="0.25"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4"/>
      <c r="S1335" s="4"/>
      <c r="T1335" s="1"/>
    </row>
    <row r="1336" spans="2:20" customFormat="1" x14ac:dyDescent="0.25"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4"/>
      <c r="S1336" s="4"/>
      <c r="T1336" s="1"/>
    </row>
    <row r="1337" spans="2:20" customFormat="1" x14ac:dyDescent="0.25"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4"/>
      <c r="S1337" s="4"/>
      <c r="T1337" s="1"/>
    </row>
    <row r="1338" spans="2:20" customFormat="1" x14ac:dyDescent="0.25"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4"/>
      <c r="S1338" s="4"/>
      <c r="T1338" s="1"/>
    </row>
    <row r="1339" spans="2:20" customFormat="1" x14ac:dyDescent="0.25"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4"/>
      <c r="S1339" s="4"/>
      <c r="T1339" s="1"/>
    </row>
    <row r="1340" spans="2:20" customFormat="1" x14ac:dyDescent="0.25"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4"/>
      <c r="S1340" s="4"/>
      <c r="T1340" s="1"/>
    </row>
    <row r="1341" spans="2:20" customFormat="1" x14ac:dyDescent="0.25"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4"/>
      <c r="S1341" s="4"/>
      <c r="T1341" s="1"/>
    </row>
    <row r="1342" spans="2:20" customFormat="1" x14ac:dyDescent="0.25"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4"/>
      <c r="S1342" s="4"/>
      <c r="T1342" s="1"/>
    </row>
    <row r="1343" spans="2:20" customFormat="1" x14ac:dyDescent="0.25"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4"/>
      <c r="S1343" s="4"/>
      <c r="T1343" s="1"/>
    </row>
    <row r="1344" spans="2:20" customFormat="1" x14ac:dyDescent="0.25"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4"/>
      <c r="S1344" s="4"/>
      <c r="T1344" s="1"/>
    </row>
    <row r="1345" spans="2:20" customFormat="1" x14ac:dyDescent="0.25"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4"/>
      <c r="S1345" s="4"/>
      <c r="T1345" s="1"/>
    </row>
    <row r="1346" spans="2:20" customFormat="1" x14ac:dyDescent="0.25"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4"/>
      <c r="S1346" s="4"/>
      <c r="T1346" s="1"/>
    </row>
    <row r="1347" spans="2:20" customFormat="1" x14ac:dyDescent="0.25"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4"/>
      <c r="S1347" s="4"/>
      <c r="T1347" s="1"/>
    </row>
    <row r="1348" spans="2:20" customFormat="1" x14ac:dyDescent="0.25"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4"/>
      <c r="S1348" s="4"/>
      <c r="T1348" s="1"/>
    </row>
    <row r="1349" spans="2:20" customFormat="1" x14ac:dyDescent="0.25"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4"/>
      <c r="S1349" s="4"/>
      <c r="T1349" s="1"/>
    </row>
    <row r="1350" spans="2:20" customFormat="1" x14ac:dyDescent="0.25"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4"/>
      <c r="S1350" s="4"/>
      <c r="T1350" s="1"/>
    </row>
    <row r="1351" spans="2:20" customFormat="1" x14ac:dyDescent="0.25"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4"/>
      <c r="S1351" s="4"/>
      <c r="T1351" s="1"/>
    </row>
    <row r="1352" spans="2:20" customFormat="1" x14ac:dyDescent="0.25"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4"/>
      <c r="S1352" s="4"/>
      <c r="T1352" s="1"/>
    </row>
    <row r="1353" spans="2:20" customFormat="1" x14ac:dyDescent="0.25"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4"/>
      <c r="S1353" s="4"/>
      <c r="T1353" s="1"/>
    </row>
    <row r="1354" spans="2:20" customFormat="1" x14ac:dyDescent="0.25"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4"/>
      <c r="S1354" s="4"/>
      <c r="T1354" s="1"/>
    </row>
    <row r="1355" spans="2:20" customFormat="1" x14ac:dyDescent="0.25"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4"/>
      <c r="S1355" s="4"/>
      <c r="T1355" s="1"/>
    </row>
    <row r="1356" spans="2:20" customFormat="1" x14ac:dyDescent="0.25"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4"/>
      <c r="S1356" s="4"/>
      <c r="T1356" s="1"/>
    </row>
    <row r="1357" spans="2:20" customFormat="1" x14ac:dyDescent="0.25"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4"/>
      <c r="S1357" s="4"/>
      <c r="T1357" s="1"/>
    </row>
    <row r="1358" spans="2:20" customFormat="1" x14ac:dyDescent="0.25"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4"/>
      <c r="S1358" s="4"/>
      <c r="T1358" s="1"/>
    </row>
    <row r="1359" spans="2:20" customFormat="1" x14ac:dyDescent="0.25"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4"/>
      <c r="S1359" s="4"/>
      <c r="T1359" s="1"/>
    </row>
    <row r="1360" spans="2:20" customFormat="1" x14ac:dyDescent="0.25"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4"/>
      <c r="S1360" s="4"/>
      <c r="T1360" s="1"/>
    </row>
    <row r="1361" spans="2:20" customFormat="1" x14ac:dyDescent="0.25"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4"/>
      <c r="S1361" s="4"/>
      <c r="T1361" s="1"/>
    </row>
    <row r="1362" spans="2:20" customFormat="1" x14ac:dyDescent="0.25"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4"/>
      <c r="S1362" s="4"/>
      <c r="T1362" s="1"/>
    </row>
    <row r="1363" spans="2:20" customFormat="1" x14ac:dyDescent="0.25"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4"/>
      <c r="S1363" s="4"/>
      <c r="T1363" s="1"/>
    </row>
    <row r="1364" spans="2:20" customFormat="1" x14ac:dyDescent="0.25"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4"/>
      <c r="S1364" s="4"/>
      <c r="T1364" s="1"/>
    </row>
    <row r="1365" spans="2:20" customFormat="1" x14ac:dyDescent="0.25"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4"/>
      <c r="S1365" s="4"/>
      <c r="T1365" s="1"/>
    </row>
    <row r="1366" spans="2:20" customFormat="1" x14ac:dyDescent="0.25"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4"/>
      <c r="S1366" s="4"/>
      <c r="T1366" s="1"/>
    </row>
    <row r="1367" spans="2:20" customFormat="1" x14ac:dyDescent="0.25"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4"/>
      <c r="S1367" s="4"/>
      <c r="T1367" s="1"/>
    </row>
    <row r="1368" spans="2:20" customFormat="1" x14ac:dyDescent="0.25"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4"/>
      <c r="S1368" s="4"/>
      <c r="T1368" s="1"/>
    </row>
    <row r="1369" spans="2:20" customFormat="1" x14ac:dyDescent="0.25"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4"/>
      <c r="S1369" s="4"/>
      <c r="T1369" s="1"/>
    </row>
    <row r="1370" spans="2:20" customFormat="1" x14ac:dyDescent="0.25"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4"/>
      <c r="S1370" s="4"/>
      <c r="T1370" s="1"/>
    </row>
    <row r="1371" spans="2:20" customFormat="1" x14ac:dyDescent="0.25"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4"/>
      <c r="S1371" s="4"/>
      <c r="T1371" s="1"/>
    </row>
    <row r="1372" spans="2:20" customFormat="1" x14ac:dyDescent="0.25"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4"/>
      <c r="S1372" s="4"/>
      <c r="T1372" s="1"/>
    </row>
    <row r="1373" spans="2:20" customFormat="1" x14ac:dyDescent="0.25"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4"/>
      <c r="S1373" s="4"/>
      <c r="T1373" s="1"/>
    </row>
    <row r="1374" spans="2:20" customFormat="1" x14ac:dyDescent="0.25"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4"/>
      <c r="S1374" s="4"/>
      <c r="T1374" s="1"/>
    </row>
    <row r="1375" spans="2:20" customFormat="1" x14ac:dyDescent="0.25"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4"/>
      <c r="S1375" s="4"/>
      <c r="T1375" s="1"/>
    </row>
    <row r="1376" spans="2:20" customFormat="1" x14ac:dyDescent="0.25"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4"/>
      <c r="S1376" s="4"/>
      <c r="T1376" s="1"/>
    </row>
    <row r="1377" spans="2:20" customFormat="1" x14ac:dyDescent="0.25"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4"/>
      <c r="S1377" s="4"/>
      <c r="T1377" s="1"/>
    </row>
    <row r="1378" spans="2:20" customFormat="1" x14ac:dyDescent="0.25"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4"/>
      <c r="S1378" s="4"/>
      <c r="T1378" s="1"/>
    </row>
    <row r="1379" spans="2:20" customFormat="1" x14ac:dyDescent="0.25"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4"/>
      <c r="S1379" s="4"/>
      <c r="T1379" s="1"/>
    </row>
    <row r="1380" spans="2:20" customFormat="1" x14ac:dyDescent="0.25"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4"/>
      <c r="S1380" s="4"/>
      <c r="T1380" s="1"/>
    </row>
    <row r="1381" spans="2:20" customFormat="1" x14ac:dyDescent="0.25"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4"/>
      <c r="S1381" s="4"/>
      <c r="T1381" s="1"/>
    </row>
    <row r="1382" spans="2:20" customFormat="1" x14ac:dyDescent="0.25"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4"/>
      <c r="S1382" s="4"/>
      <c r="T1382" s="1"/>
    </row>
    <row r="1383" spans="2:20" customFormat="1" x14ac:dyDescent="0.25"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4"/>
      <c r="S1383" s="4"/>
      <c r="T1383" s="1"/>
    </row>
    <row r="1384" spans="2:20" customFormat="1" x14ac:dyDescent="0.25"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4"/>
      <c r="S1384" s="4"/>
      <c r="T1384" s="1"/>
    </row>
    <row r="1385" spans="2:20" customFormat="1" x14ac:dyDescent="0.25"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4"/>
      <c r="S1385" s="4"/>
      <c r="T1385" s="1"/>
    </row>
  </sheetData>
  <sortState xmlns:xlrd2="http://schemas.microsoft.com/office/spreadsheetml/2017/richdata2" ref="A391:U400">
    <sortCondition ref="T391:T400"/>
  </sortState>
  <mergeCells count="5">
    <mergeCell ref="B1:E1"/>
    <mergeCell ref="F1:I1"/>
    <mergeCell ref="J1:M1"/>
    <mergeCell ref="N1:Q1"/>
    <mergeCell ref="R1:S1"/>
  </mergeCells>
  <phoneticPr fontId="3" type="noConversion"/>
  <pageMargins left="0.7" right="0.7" top="0.75" bottom="0.75" header="0.3" footer="0.3"/>
  <pageSetup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Salmon River Suture Zone Rahl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P Long</dc:creator>
  <cp:lastModifiedBy>Gina Harlow</cp:lastModifiedBy>
  <cp:lastPrinted>2022-05-11T18:40:29Z</cp:lastPrinted>
  <dcterms:created xsi:type="dcterms:W3CDTF">2014-04-05T00:29:18Z</dcterms:created>
  <dcterms:modified xsi:type="dcterms:W3CDTF">2023-05-04T17:28:27Z</dcterms:modified>
</cp:coreProperties>
</file>