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A86AD9E8-8BDB-4840-9BF7-BED616B2FD86}" xr6:coauthVersionLast="47" xr6:coauthVersionMax="47" xr10:uidLastSave="{00000000-0000-0000-0000-000000000000}"/>
  <bookViews>
    <workbookView xWindow="28692" yWindow="-108" windowWidth="29016" windowHeight="1581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0" i="1" l="1"/>
  <c r="D70" i="1"/>
  <c r="E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AA70" i="1"/>
  <c r="AB70" i="1"/>
  <c r="AC70" i="1"/>
  <c r="AD70" i="1"/>
  <c r="AE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T70" i="1"/>
  <c r="AU70" i="1"/>
  <c r="AV70" i="1"/>
  <c r="AW70" i="1"/>
  <c r="AX70" i="1"/>
  <c r="AY70" i="1"/>
  <c r="B70" i="1"/>
  <c r="C68" i="1"/>
  <c r="D68" i="1"/>
  <c r="E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AA68" i="1"/>
  <c r="AB68" i="1"/>
  <c r="AC68" i="1"/>
  <c r="AD68" i="1"/>
  <c r="AE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T68" i="1"/>
  <c r="AU68" i="1"/>
  <c r="AV68" i="1"/>
  <c r="AW68" i="1"/>
  <c r="AX68" i="1"/>
  <c r="AY68" i="1"/>
  <c r="C69" i="1"/>
  <c r="D69" i="1"/>
  <c r="E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AA69" i="1"/>
  <c r="AB69" i="1"/>
  <c r="AC69" i="1"/>
  <c r="AD69" i="1"/>
  <c r="AE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T69" i="1"/>
  <c r="AU69" i="1"/>
  <c r="AV69" i="1"/>
  <c r="AW69" i="1"/>
  <c r="AX69" i="1"/>
  <c r="AY69" i="1"/>
  <c r="B69" i="1"/>
  <c r="B68" i="1"/>
  <c r="C67" i="1"/>
  <c r="D67" i="1"/>
  <c r="E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AA67" i="1"/>
  <c r="AB67" i="1"/>
  <c r="AC67" i="1"/>
  <c r="AD67" i="1"/>
  <c r="AE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T67" i="1"/>
  <c r="AU67" i="1"/>
  <c r="AV67" i="1"/>
  <c r="AW67" i="1"/>
  <c r="AX67" i="1"/>
  <c r="AY67" i="1"/>
  <c r="B67" i="1"/>
  <c r="C60" i="1"/>
  <c r="D60" i="1"/>
  <c r="E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AA60" i="1"/>
  <c r="AB60" i="1"/>
  <c r="AC60" i="1"/>
  <c r="AD60" i="1"/>
  <c r="AE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T60" i="1"/>
  <c r="AU60" i="1"/>
  <c r="AV60" i="1"/>
  <c r="AW60" i="1"/>
  <c r="AX60" i="1"/>
  <c r="AY60" i="1"/>
  <c r="B60" i="1"/>
  <c r="C19" i="1"/>
  <c r="D19" i="1"/>
  <c r="E19" i="1"/>
  <c r="B1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AA59" i="1"/>
  <c r="AB59" i="1"/>
  <c r="AC59" i="1"/>
  <c r="AD59" i="1"/>
  <c r="AE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T59" i="1"/>
  <c r="AU59" i="1"/>
  <c r="AV59" i="1"/>
  <c r="AW59" i="1"/>
  <c r="AX59" i="1"/>
  <c r="AY59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AA61" i="1"/>
  <c r="AB61" i="1"/>
  <c r="AC61" i="1"/>
  <c r="AD61" i="1"/>
  <c r="AE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T61" i="1"/>
  <c r="AU61" i="1"/>
  <c r="AV61" i="1"/>
  <c r="AW61" i="1"/>
  <c r="AX61" i="1"/>
  <c r="AY61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AA62" i="1"/>
  <c r="AB62" i="1"/>
  <c r="AC62" i="1"/>
  <c r="AD62" i="1"/>
  <c r="AE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T62" i="1"/>
  <c r="AU62" i="1"/>
  <c r="AV62" i="1"/>
  <c r="AW62" i="1"/>
  <c r="AX62" i="1"/>
  <c r="AY62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AA63" i="1"/>
  <c r="AB63" i="1"/>
  <c r="AC63" i="1"/>
  <c r="AD63" i="1"/>
  <c r="AE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T63" i="1"/>
  <c r="AU63" i="1"/>
  <c r="AV63" i="1"/>
  <c r="AW63" i="1"/>
  <c r="AX63" i="1"/>
  <c r="AY63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AA64" i="1"/>
  <c r="AB64" i="1"/>
  <c r="AC64" i="1"/>
  <c r="AD64" i="1"/>
  <c r="AE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T64" i="1"/>
  <c r="AU64" i="1"/>
  <c r="AV64" i="1"/>
  <c r="AW64" i="1"/>
  <c r="AX64" i="1"/>
  <c r="AY64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AA65" i="1"/>
  <c r="AB65" i="1"/>
  <c r="AC65" i="1"/>
  <c r="AD65" i="1"/>
  <c r="AE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T65" i="1"/>
  <c r="AU65" i="1"/>
  <c r="AV65" i="1"/>
  <c r="AW65" i="1"/>
  <c r="AX65" i="1"/>
  <c r="AY65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AA66" i="1"/>
  <c r="AB66" i="1"/>
  <c r="AC66" i="1"/>
  <c r="AD66" i="1"/>
  <c r="AE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T66" i="1"/>
  <c r="AU66" i="1"/>
  <c r="AV66" i="1"/>
  <c r="AW66" i="1"/>
  <c r="AX66" i="1"/>
  <c r="AY66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AA71" i="1"/>
  <c r="AB71" i="1"/>
  <c r="AC71" i="1"/>
  <c r="AD71" i="1"/>
  <c r="AE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T71" i="1"/>
  <c r="AU71" i="1"/>
  <c r="AV71" i="1"/>
  <c r="AW71" i="1"/>
  <c r="AX71" i="1"/>
  <c r="AY71" i="1"/>
  <c r="C63" i="1"/>
  <c r="D63" i="1"/>
  <c r="E63" i="1"/>
  <c r="G63" i="1"/>
  <c r="H63" i="1"/>
  <c r="I63" i="1"/>
  <c r="J63" i="1"/>
  <c r="C64" i="1"/>
  <c r="D64" i="1"/>
  <c r="E64" i="1"/>
  <c r="G64" i="1"/>
  <c r="H64" i="1"/>
  <c r="I64" i="1"/>
  <c r="J64" i="1"/>
  <c r="C65" i="1"/>
  <c r="D65" i="1"/>
  <c r="E65" i="1"/>
  <c r="G65" i="1"/>
  <c r="H65" i="1"/>
  <c r="I65" i="1"/>
  <c r="J65" i="1"/>
  <c r="C66" i="1"/>
  <c r="D66" i="1"/>
  <c r="E66" i="1"/>
  <c r="G66" i="1"/>
  <c r="H66" i="1"/>
  <c r="I66" i="1"/>
  <c r="J66" i="1"/>
  <c r="C71" i="1"/>
  <c r="D71" i="1"/>
  <c r="E71" i="1"/>
  <c r="G71" i="1"/>
  <c r="H71" i="1"/>
  <c r="I71" i="1"/>
  <c r="J71" i="1"/>
  <c r="B71" i="1"/>
  <c r="B66" i="1"/>
  <c r="B65" i="1"/>
  <c r="B64" i="1"/>
  <c r="B63" i="1"/>
  <c r="C59" i="1"/>
  <c r="D59" i="1"/>
  <c r="E59" i="1"/>
  <c r="G59" i="1"/>
  <c r="H59" i="1"/>
  <c r="I59" i="1"/>
  <c r="J59" i="1"/>
  <c r="B59" i="1"/>
  <c r="C62" i="1"/>
  <c r="D62" i="1"/>
  <c r="E62" i="1"/>
  <c r="G62" i="1"/>
  <c r="H62" i="1"/>
  <c r="I62" i="1"/>
  <c r="J62" i="1"/>
  <c r="B62" i="1"/>
  <c r="C61" i="1"/>
  <c r="D61" i="1"/>
  <c r="E61" i="1"/>
  <c r="G61" i="1"/>
  <c r="H61" i="1"/>
  <c r="I61" i="1"/>
  <c r="J61" i="1"/>
  <c r="B61" i="1"/>
  <c r="C21" i="1"/>
  <c r="D21" i="1"/>
  <c r="E21" i="1"/>
  <c r="G21" i="1"/>
  <c r="C20" i="1"/>
  <c r="D20" i="1"/>
  <c r="E20" i="1"/>
  <c r="G20" i="1"/>
  <c r="B20" i="1"/>
  <c r="B21" i="1"/>
  <c r="C18" i="1"/>
  <c r="D18" i="1"/>
  <c r="E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AA18" i="1"/>
  <c r="AB18" i="1"/>
  <c r="AC18" i="1"/>
  <c r="AD18" i="1"/>
  <c r="AE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T18" i="1"/>
  <c r="AU18" i="1"/>
  <c r="AV18" i="1"/>
  <c r="AW18" i="1"/>
  <c r="AX18" i="1"/>
  <c r="AY18" i="1"/>
  <c r="B18" i="1"/>
  <c r="C17" i="1"/>
  <c r="D17" i="1"/>
  <c r="E17" i="1"/>
  <c r="B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AA17" i="1"/>
  <c r="AB17" i="1"/>
  <c r="AC17" i="1"/>
  <c r="AD17" i="1"/>
  <c r="AE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T17" i="1"/>
  <c r="AU17" i="1"/>
  <c r="AV17" i="1"/>
  <c r="AW17" i="1"/>
  <c r="AX17" i="1"/>
  <c r="AY17" i="1"/>
  <c r="AY19" i="1"/>
  <c r="AX19" i="1"/>
  <c r="AW19" i="1"/>
  <c r="AV19" i="1"/>
  <c r="AU19" i="1"/>
  <c r="AT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E19" i="1"/>
  <c r="AD19" i="1"/>
  <c r="AC19" i="1"/>
  <c r="AB19" i="1"/>
  <c r="AA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G19" i="1"/>
  <c r="I19" i="1"/>
  <c r="H19" i="1"/>
</calcChain>
</file>

<file path=xl/sharedStrings.xml><?xml version="1.0" encoding="utf-8"?>
<sst xmlns="http://schemas.openxmlformats.org/spreadsheetml/2006/main" count="132" uniqueCount="130">
  <si>
    <t>MnO</t>
  </si>
  <si>
    <t>MgO</t>
  </si>
  <si>
    <t>CaO</t>
  </si>
  <si>
    <t>LOI</t>
  </si>
  <si>
    <t>Li</t>
  </si>
  <si>
    <t>Be</t>
  </si>
  <si>
    <t>Sc</t>
  </si>
  <si>
    <t>V</t>
  </si>
  <si>
    <t>Cr</t>
  </si>
  <si>
    <t>Ni</t>
  </si>
  <si>
    <t>Cu</t>
  </si>
  <si>
    <t>Zn</t>
  </si>
  <si>
    <t>Ga</t>
  </si>
  <si>
    <t>Rb</t>
  </si>
  <si>
    <t>Y</t>
  </si>
  <si>
    <t>Zr</t>
  </si>
  <si>
    <t>Nb</t>
  </si>
  <si>
    <t>Sn</t>
  </si>
  <si>
    <t>Cs</t>
  </si>
  <si>
    <t>La</t>
  </si>
  <si>
    <t>Ce</t>
  </si>
  <si>
    <t>Pr</t>
  </si>
  <si>
    <t>Nd</t>
  </si>
  <si>
    <t>Sm</t>
  </si>
  <si>
    <t>Gd</t>
  </si>
  <si>
    <t>Tb</t>
  </si>
  <si>
    <t>Dy</t>
  </si>
  <si>
    <t>Ho</t>
  </si>
  <si>
    <t>Er</t>
  </si>
  <si>
    <t>Yb</t>
  </si>
  <si>
    <t>Lu</t>
  </si>
  <si>
    <t>Hf</t>
  </si>
  <si>
    <t>Ta</t>
  </si>
  <si>
    <t>Th</t>
  </si>
  <si>
    <t>U</t>
  </si>
  <si>
    <t>Sample</t>
    <phoneticPr fontId="2" type="noConversion"/>
  </si>
  <si>
    <t>Lithology</t>
    <phoneticPr fontId="1" type="noConversion"/>
  </si>
  <si>
    <t>19TB-25</t>
  </si>
  <si>
    <t>19TB-25-1</t>
  </si>
  <si>
    <t>19TB-27</t>
  </si>
  <si>
    <t>19TB-27-1</t>
  </si>
  <si>
    <t>19TB-22</t>
  </si>
  <si>
    <t>19TB-22-1</t>
  </si>
  <si>
    <t>19TB-23</t>
  </si>
  <si>
    <t>19TB-23-1</t>
  </si>
  <si>
    <t>19TB-24</t>
  </si>
  <si>
    <t>19TB-24-1</t>
  </si>
  <si>
    <t>16TB-24</t>
  </si>
  <si>
    <t>16TB-25</t>
  </si>
  <si>
    <t>16TB-26</t>
  </si>
  <si>
    <t>16TB-27</t>
  </si>
  <si>
    <t>TB-16-1</t>
  </si>
  <si>
    <t>TB-16-2</t>
  </si>
  <si>
    <t>19TB-18-1</t>
  </si>
  <si>
    <r>
      <t>TiO</t>
    </r>
    <r>
      <rPr>
        <vertAlign val="subscript"/>
        <sz val="9"/>
        <rFont val="Times New Roman"/>
        <family val="1"/>
      </rPr>
      <t>2</t>
    </r>
  </si>
  <si>
    <r>
      <t>Al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</si>
  <si>
    <r>
      <t>Fe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</si>
  <si>
    <r>
      <t>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</si>
  <si>
    <r>
      <t>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</si>
  <si>
    <r>
      <t>P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5</t>
    </r>
  </si>
  <si>
    <t>SUM</t>
    <phoneticPr fontId="8" type="noConversion"/>
  </si>
  <si>
    <t>N+K-C</t>
    <phoneticPr fontId="7" type="noConversion"/>
  </si>
  <si>
    <t>MALI</t>
    <phoneticPr fontId="7" type="noConversion"/>
  </si>
  <si>
    <t>A/NK</t>
    <phoneticPr fontId="7" type="noConversion"/>
  </si>
  <si>
    <t>A/CNK</t>
    <phoneticPr fontId="7" type="noConversion"/>
  </si>
  <si>
    <t>Co</t>
    <phoneticPr fontId="7" type="noConversion"/>
  </si>
  <si>
    <t>Sr</t>
    <phoneticPr fontId="7" type="noConversion"/>
  </si>
  <si>
    <t>Ba</t>
    <phoneticPr fontId="7" type="noConversion"/>
  </si>
  <si>
    <t>Eu</t>
    <phoneticPr fontId="7" type="noConversion"/>
  </si>
  <si>
    <t>Tm</t>
    <phoneticPr fontId="7" type="noConversion"/>
  </si>
  <si>
    <t>Pb</t>
    <phoneticPr fontId="7" type="noConversion"/>
  </si>
  <si>
    <t>16TB-20*</t>
  </si>
  <si>
    <t>16TB-21*</t>
  </si>
  <si>
    <t>16TB-9*</t>
  </si>
  <si>
    <t>16TB-10*</t>
  </si>
  <si>
    <t>16TB-17*</t>
    <phoneticPr fontId="3" type="noConversion"/>
  </si>
  <si>
    <t>16TB-19*</t>
  </si>
  <si>
    <t>16TB-8*</t>
  </si>
  <si>
    <t>16TB-11*</t>
  </si>
  <si>
    <t>16TB-18*</t>
  </si>
  <si>
    <t>16TB-7*</t>
  </si>
  <si>
    <t>16TB-12*</t>
  </si>
  <si>
    <t>1-4*</t>
    <phoneticPr fontId="3" type="noConversion"/>
  </si>
  <si>
    <t>1-5*</t>
    <phoneticPr fontId="3" type="noConversion"/>
  </si>
  <si>
    <t>1-6*</t>
    <phoneticPr fontId="3" type="noConversion"/>
  </si>
  <si>
    <t>T323*</t>
    <phoneticPr fontId="3" type="noConversion"/>
  </si>
  <si>
    <t>T321*</t>
    <phoneticPr fontId="3" type="noConversion"/>
  </si>
  <si>
    <t>T367*</t>
    <phoneticPr fontId="3" type="noConversion"/>
  </si>
  <si>
    <t>T368*</t>
  </si>
  <si>
    <t>T369*</t>
  </si>
  <si>
    <t>T370*</t>
  </si>
  <si>
    <t>T371*</t>
  </si>
  <si>
    <t>T372*</t>
  </si>
  <si>
    <t>19TB-17</t>
  </si>
  <si>
    <t>19TB-16-1</t>
  </si>
  <si>
    <t>19TB-17-1</t>
  </si>
  <si>
    <r>
      <t>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O/K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1" type="noConversion"/>
  </si>
  <si>
    <t>16TB-3*</t>
  </si>
  <si>
    <t>16TB-2*</t>
  </si>
  <si>
    <t>16TB-4*</t>
  </si>
  <si>
    <t>16TB-5*</t>
  </si>
  <si>
    <t>Gabbro</t>
    <phoneticPr fontId="1" type="noConversion"/>
  </si>
  <si>
    <t>Sr/Y</t>
    <phoneticPr fontId="1" type="noConversion"/>
  </si>
  <si>
    <t>(La/Yb)N</t>
    <phoneticPr fontId="1" type="noConversion"/>
  </si>
  <si>
    <t>(Dy/Yb)N</t>
    <phoneticPr fontId="1" type="noConversion"/>
  </si>
  <si>
    <t>Th/Yb</t>
    <phoneticPr fontId="1" type="noConversion"/>
  </si>
  <si>
    <t>Nb/Yb</t>
    <phoneticPr fontId="1" type="noConversion"/>
  </si>
  <si>
    <t>Ba/La</t>
    <phoneticPr fontId="1" type="noConversion"/>
  </si>
  <si>
    <t>Ga/Yb</t>
    <phoneticPr fontId="1" type="noConversion"/>
  </si>
  <si>
    <t>La/Yb</t>
    <phoneticPr fontId="1" type="noConversion"/>
  </si>
  <si>
    <r>
      <t>SiO</t>
    </r>
    <r>
      <rPr>
        <vertAlign val="subscript"/>
        <sz val="9"/>
        <rFont val="Times New Roman"/>
        <family val="1"/>
      </rPr>
      <t>2</t>
    </r>
    <phoneticPr fontId="1" type="noConversion"/>
  </si>
  <si>
    <t>YbN</t>
    <phoneticPr fontId="1" type="noConversion"/>
  </si>
  <si>
    <t>Location</t>
    <phoneticPr fontId="1" type="noConversion"/>
  </si>
  <si>
    <t>Renbu</t>
    <phoneticPr fontId="1" type="noConversion"/>
  </si>
  <si>
    <t>Mafic enclaves</t>
    <phoneticPr fontId="1" type="noConversion"/>
  </si>
  <si>
    <t>Felsic rocks</t>
    <phoneticPr fontId="1" type="noConversion"/>
  </si>
  <si>
    <t>Nyemo</t>
    <phoneticPr fontId="1" type="noConversion"/>
  </si>
  <si>
    <t>Mafic enclave</t>
    <phoneticPr fontId="1" type="noConversion"/>
  </si>
  <si>
    <t>Felsic rocks</t>
    <phoneticPr fontId="1" type="noConversion"/>
  </si>
  <si>
    <t>Mafic enclaves</t>
    <phoneticPr fontId="1" type="noConversion"/>
  </si>
  <si>
    <t>Xigaze</t>
    <phoneticPr fontId="1" type="noConversion"/>
  </si>
  <si>
    <t>Dy/Yb</t>
    <phoneticPr fontId="1" type="noConversion"/>
  </si>
  <si>
    <t>"*" data  was cited from Wang R.Q et al., 2020 Mineralogy and Petrology, Xu W.C et al., 2015 Lithos, and Dong X et al., 2018.</t>
    <phoneticPr fontId="1" type="noConversion"/>
  </si>
  <si>
    <t>Dong, X., Zhang, Z. M., Klemd, R., He, Z. Y., &amp; Tian, Z. L. (2018). Late Cretaceous tectonothermal evolution of the southern Lhasa terrane, South Tibet: Consequence of a Mesozoic Andean-type orogeny. Tectonophysics, 730, 100-113.</t>
    <phoneticPr fontId="1" type="noConversion"/>
  </si>
  <si>
    <t>Wang, R. Q., Qiu, J. S., Wen, D. J., &amp; Xu, H. (2021). The role of hydrous mantle-derived magmas in the generation of Late Cretaceous granitoids in the Gangdese batholith: insights from the Shanba and Zongga plutons in the southern Lhasa subterrane, Tibet. Mineralogy and Petrology, 115(1), 113-136.</t>
    <phoneticPr fontId="1" type="noConversion"/>
  </si>
  <si>
    <t>Xu, W. C., Zhang, H. F., Luo, B. J., Guo, L., &amp; Yang, H. (2015). Adakite-like geochemical signature produced by amphibole-dominated fractionation of arc magmas: An example from the Late Cretaceous magmatism in Gangdese belt, south Tibet. Lithos, 232, 197-210.</t>
    <phoneticPr fontId="1" type="noConversion"/>
  </si>
  <si>
    <t>Nb/U</t>
    <phoneticPr fontId="1" type="noConversion"/>
  </si>
  <si>
    <t>Ce/Pb</t>
    <phoneticPr fontId="1" type="noConversion"/>
  </si>
  <si>
    <t>Nb/La</t>
    <phoneticPr fontId="1" type="noConversion"/>
  </si>
  <si>
    <t>Table S4. Whole-rock major element (wt.%) and trace element (ppm) compositions of representative samples from the Nyemo, Renbu, and Xigaze plutons in the Gangdese batholith.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</si>
</sst>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0_);[Red]\(0.00\)"/>
    <numFmt numFmtId="178" formatCode="0.0_ "/>
    <numFmt numFmtId="179" formatCode="0_ "/>
    <numFmt numFmtId="180" formatCode="0.0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9"/>
      <name val="Times New Roman"/>
      <family val="1"/>
    </font>
    <font>
      <vertAlign val="subscript"/>
      <sz val="9"/>
      <name val="Times New Roman"/>
      <family val="1"/>
    </font>
    <font>
      <sz val="9"/>
      <name val="宋体"/>
      <family val="3"/>
      <charset val="134"/>
    </font>
    <font>
      <sz val="9"/>
      <name val="等线"/>
      <family val="3"/>
      <charset val="134"/>
    </font>
    <font>
      <sz val="11"/>
      <color theme="1"/>
      <name val="宋体"/>
      <family val="3"/>
      <charset val="134"/>
    </font>
    <font>
      <sz val="9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178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2" xfId="0" applyFont="1" applyBorder="1"/>
    <xf numFmtId="0" fontId="4" fillId="0" borderId="0" xfId="0" applyFont="1" applyAlignment="1">
      <alignment horizontal="center"/>
    </xf>
    <xf numFmtId="176" fontId="4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/>
    </xf>
    <xf numFmtId="0" fontId="4" fillId="0" borderId="1" xfId="0" applyFont="1" applyBorder="1"/>
    <xf numFmtId="0" fontId="9" fillId="0" borderId="0" xfId="0" applyFont="1"/>
    <xf numFmtId="176" fontId="0" fillId="0" borderId="0" xfId="0" applyNumberFormat="1"/>
    <xf numFmtId="0" fontId="4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75"/>
  <sheetViews>
    <sheetView tabSelected="1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Q9" sqref="Q9"/>
    </sheetView>
  </sheetViews>
  <sheetFormatPr defaultColWidth="9" defaultRowHeight="12" x14ac:dyDescent="0.25"/>
  <cols>
    <col min="1" max="5" width="9" style="4"/>
    <col min="6" max="6" width="9" style="4" customWidth="1"/>
    <col min="7" max="7" width="9" style="4"/>
    <col min="8" max="8" width="9.6640625" style="4" customWidth="1"/>
    <col min="9" max="9" width="9.21875" style="4" customWidth="1"/>
    <col min="10" max="13" width="9" style="4"/>
    <col min="14" max="15" width="9.33203125" style="4" bestFit="1" customWidth="1"/>
    <col min="16" max="21" width="9" style="4"/>
    <col min="22" max="22" width="9.5546875" style="4" bestFit="1" customWidth="1"/>
    <col min="23" max="25" width="9" style="4"/>
    <col min="26" max="26" width="9" style="4" customWidth="1"/>
    <col min="27" max="32" width="9" style="4"/>
    <col min="33" max="33" width="11.88671875" style="4" customWidth="1"/>
    <col min="34" max="16384" width="9" style="4"/>
  </cols>
  <sheetData>
    <row r="1" spans="1:51" ht="12.6" thickBot="1" x14ac:dyDescent="0.3">
      <c r="A1" s="4" t="s">
        <v>129</v>
      </c>
    </row>
    <row r="2" spans="1:51" ht="15" customHeight="1" thickBot="1" x14ac:dyDescent="0.3">
      <c r="A2" s="20" t="s">
        <v>112</v>
      </c>
      <c r="B2" s="23" t="s">
        <v>113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15"/>
      <c r="AA2" s="23" t="s">
        <v>116</v>
      </c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15"/>
      <c r="AT2" s="23" t="s">
        <v>120</v>
      </c>
      <c r="AU2" s="23"/>
      <c r="AV2" s="23"/>
      <c r="AW2" s="23"/>
      <c r="AX2" s="23"/>
      <c r="AY2" s="23"/>
    </row>
    <row r="3" spans="1:51" ht="15" customHeight="1" thickBot="1" x14ac:dyDescent="0.3">
      <c r="A3" s="5" t="s">
        <v>36</v>
      </c>
      <c r="B3" s="24" t="s">
        <v>101</v>
      </c>
      <c r="C3" s="24"/>
      <c r="D3" s="24"/>
      <c r="E3" s="24"/>
      <c r="F3" s="5"/>
      <c r="G3" s="24" t="s">
        <v>114</v>
      </c>
      <c r="H3" s="24"/>
      <c r="I3" s="24"/>
      <c r="J3" s="24"/>
      <c r="K3" s="24" t="s">
        <v>115</v>
      </c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15"/>
      <c r="AA3" s="23" t="s">
        <v>101</v>
      </c>
      <c r="AB3" s="23"/>
      <c r="AC3" s="23"/>
      <c r="AD3" s="23"/>
      <c r="AE3" s="23"/>
      <c r="AF3" s="20"/>
      <c r="AG3" s="20" t="s">
        <v>117</v>
      </c>
      <c r="AH3" s="23" t="s">
        <v>118</v>
      </c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15"/>
      <c r="AT3" s="23" t="s">
        <v>119</v>
      </c>
      <c r="AU3" s="23"/>
      <c r="AV3" s="23" t="s">
        <v>118</v>
      </c>
      <c r="AW3" s="23"/>
      <c r="AX3" s="23"/>
      <c r="AY3" s="23"/>
    </row>
    <row r="4" spans="1:51" ht="12.6" thickBot="1" x14ac:dyDescent="0.3">
      <c r="A4" s="5" t="s">
        <v>35</v>
      </c>
      <c r="B4" s="19" t="s">
        <v>98</v>
      </c>
      <c r="C4" s="19" t="s">
        <v>97</v>
      </c>
      <c r="D4" s="19" t="s">
        <v>99</v>
      </c>
      <c r="E4" s="19" t="s">
        <v>100</v>
      </c>
      <c r="F4" s="5"/>
      <c r="G4" s="5" t="s">
        <v>41</v>
      </c>
      <c r="H4" s="5" t="s">
        <v>43</v>
      </c>
      <c r="I4" s="5" t="s">
        <v>45</v>
      </c>
      <c r="J4" s="5" t="s">
        <v>37</v>
      </c>
      <c r="K4" s="5" t="s">
        <v>71</v>
      </c>
      <c r="L4" s="5" t="s">
        <v>72</v>
      </c>
      <c r="M4" s="5" t="s">
        <v>73</v>
      </c>
      <c r="N4" s="5" t="s">
        <v>44</v>
      </c>
      <c r="O4" s="5" t="s">
        <v>42</v>
      </c>
      <c r="P4" s="5" t="s">
        <v>46</v>
      </c>
      <c r="Q4" s="5" t="s">
        <v>74</v>
      </c>
      <c r="R4" s="5" t="s">
        <v>75</v>
      </c>
      <c r="S4" s="5" t="s">
        <v>76</v>
      </c>
      <c r="T4" s="5" t="s">
        <v>77</v>
      </c>
      <c r="U4" s="5" t="s">
        <v>78</v>
      </c>
      <c r="V4" s="5" t="s">
        <v>79</v>
      </c>
      <c r="W4" s="5" t="s">
        <v>80</v>
      </c>
      <c r="X4" s="5" t="s">
        <v>81</v>
      </c>
      <c r="Y4" s="5" t="s">
        <v>38</v>
      </c>
      <c r="Z4" s="5"/>
      <c r="AA4" s="5" t="s">
        <v>82</v>
      </c>
      <c r="AB4" s="5" t="s">
        <v>83</v>
      </c>
      <c r="AC4" s="5" t="s">
        <v>84</v>
      </c>
      <c r="AD4" s="5" t="s">
        <v>85</v>
      </c>
      <c r="AE4" s="5" t="s">
        <v>86</v>
      </c>
      <c r="AF4" s="5"/>
      <c r="AG4" s="5" t="s">
        <v>39</v>
      </c>
      <c r="AH4" s="5" t="s">
        <v>87</v>
      </c>
      <c r="AI4" s="5" t="s">
        <v>88</v>
      </c>
      <c r="AJ4" s="5" t="s">
        <v>89</v>
      </c>
      <c r="AK4" s="5" t="s">
        <v>90</v>
      </c>
      <c r="AL4" s="5" t="s">
        <v>91</v>
      </c>
      <c r="AM4" s="5" t="s">
        <v>92</v>
      </c>
      <c r="AN4" s="5" t="s">
        <v>40</v>
      </c>
      <c r="AO4" s="5" t="s">
        <v>47</v>
      </c>
      <c r="AP4" s="5" t="s">
        <v>48</v>
      </c>
      <c r="AQ4" s="5" t="s">
        <v>49</v>
      </c>
      <c r="AR4" s="5" t="s">
        <v>50</v>
      </c>
      <c r="AS4" s="5"/>
      <c r="AT4" s="5" t="s">
        <v>52</v>
      </c>
      <c r="AU4" s="5" t="s">
        <v>93</v>
      </c>
      <c r="AV4" s="5" t="s">
        <v>51</v>
      </c>
      <c r="AW4" s="5" t="s">
        <v>94</v>
      </c>
      <c r="AX4" s="5" t="s">
        <v>95</v>
      </c>
      <c r="AY4" s="5" t="s">
        <v>53</v>
      </c>
    </row>
    <row r="5" spans="1:51" ht="13.2" x14ac:dyDescent="0.25">
      <c r="A5" s="6" t="s">
        <v>110</v>
      </c>
      <c r="B5" s="13">
        <v>53.73</v>
      </c>
      <c r="C5" s="13">
        <v>48.04</v>
      </c>
      <c r="D5" s="13">
        <v>52.52</v>
      </c>
      <c r="E5" s="13">
        <v>51.46</v>
      </c>
      <c r="F5" s="22"/>
      <c r="G5" s="13">
        <v>53.026000000000003</v>
      </c>
      <c r="H5" s="13">
        <v>50.905999999999999</v>
      </c>
      <c r="I5" s="13">
        <v>51.366</v>
      </c>
      <c r="J5" s="13">
        <v>55.124000000000002</v>
      </c>
      <c r="K5" s="13">
        <v>55.81</v>
      </c>
      <c r="L5" s="13">
        <v>55.57</v>
      </c>
      <c r="M5" s="13">
        <v>56.93</v>
      </c>
      <c r="N5" s="13">
        <v>57.62</v>
      </c>
      <c r="O5" s="13">
        <v>57.250999999999998</v>
      </c>
      <c r="P5" s="13">
        <v>58.387</v>
      </c>
      <c r="Q5" s="13">
        <v>61.05</v>
      </c>
      <c r="R5" s="13">
        <v>61.3</v>
      </c>
      <c r="S5" s="13">
        <v>61</v>
      </c>
      <c r="T5" s="13">
        <v>63.81</v>
      </c>
      <c r="U5" s="13">
        <v>64.27</v>
      </c>
      <c r="V5" s="13">
        <v>65.2</v>
      </c>
      <c r="W5" s="13">
        <v>65.42</v>
      </c>
      <c r="X5" s="13">
        <v>65.87</v>
      </c>
      <c r="Y5" s="13">
        <v>65.34</v>
      </c>
      <c r="Z5" s="13"/>
      <c r="AA5" s="13">
        <v>53.463309593329484</v>
      </c>
      <c r="AB5" s="13">
        <v>54.199414050860199</v>
      </c>
      <c r="AC5" s="2">
        <v>45.95</v>
      </c>
      <c r="AD5" s="13">
        <v>52.05</v>
      </c>
      <c r="AE5" s="13">
        <v>53.8</v>
      </c>
      <c r="AF5" s="13"/>
      <c r="AG5" s="13">
        <v>55.997999999999998</v>
      </c>
      <c r="AH5" s="2">
        <v>64.7</v>
      </c>
      <c r="AI5" s="2">
        <v>63.64</v>
      </c>
      <c r="AJ5" s="2">
        <v>66.89</v>
      </c>
      <c r="AK5" s="2">
        <v>56.38</v>
      </c>
      <c r="AL5" s="2">
        <v>58.76</v>
      </c>
      <c r="AM5" s="2">
        <v>57.39</v>
      </c>
      <c r="AN5" s="13">
        <v>61.465000000000003</v>
      </c>
      <c r="AO5" s="13">
        <v>63.53</v>
      </c>
      <c r="AP5" s="13">
        <v>59.3</v>
      </c>
      <c r="AQ5" s="13">
        <v>58.7</v>
      </c>
      <c r="AR5" s="13">
        <v>60.19</v>
      </c>
      <c r="AS5" s="13"/>
      <c r="AT5" s="13">
        <v>53.83</v>
      </c>
      <c r="AU5" s="13">
        <v>51.679000000000002</v>
      </c>
      <c r="AV5" s="13">
        <v>59.59</v>
      </c>
      <c r="AW5" s="13">
        <v>58.649000000000001</v>
      </c>
      <c r="AX5" s="13">
        <v>58.78</v>
      </c>
      <c r="AY5" s="13">
        <v>56.703000000000003</v>
      </c>
    </row>
    <row r="6" spans="1:51" ht="14.4" x14ac:dyDescent="0.25">
      <c r="A6" s="7" t="s">
        <v>54</v>
      </c>
      <c r="B6" s="2">
        <v>0.47</v>
      </c>
      <c r="C6" s="2">
        <v>0.9</v>
      </c>
      <c r="D6" s="2">
        <v>0.51</v>
      </c>
      <c r="E6" s="2">
        <v>0.42</v>
      </c>
      <c r="F6" s="18"/>
      <c r="G6" s="2">
        <v>0.90300000000000002</v>
      </c>
      <c r="H6" s="2">
        <v>0.71899999999999997</v>
      </c>
      <c r="I6" s="2">
        <v>0.99099999999999999</v>
      </c>
      <c r="J6" s="2">
        <v>0.751</v>
      </c>
      <c r="K6" s="2">
        <v>0.77</v>
      </c>
      <c r="L6" s="2">
        <v>0.85</v>
      </c>
      <c r="M6" s="2">
        <v>0.79</v>
      </c>
      <c r="N6" s="2">
        <v>0.84799999999999998</v>
      </c>
      <c r="O6" s="2">
        <v>0.83</v>
      </c>
      <c r="P6" s="2">
        <v>0.76400000000000001</v>
      </c>
      <c r="Q6" s="2">
        <v>0.72</v>
      </c>
      <c r="R6" s="2">
        <v>0.65</v>
      </c>
      <c r="S6" s="2">
        <v>0.67</v>
      </c>
      <c r="T6" s="2">
        <v>0.63</v>
      </c>
      <c r="U6" s="2">
        <v>0.47</v>
      </c>
      <c r="V6" s="2">
        <v>0.61</v>
      </c>
      <c r="W6" s="2">
        <v>0.48</v>
      </c>
      <c r="X6" s="2">
        <v>0.47</v>
      </c>
      <c r="Y6" s="2">
        <v>0.64</v>
      </c>
      <c r="Z6"/>
      <c r="AA6" s="2">
        <v>1.1763368523004691</v>
      </c>
      <c r="AB6" s="2">
        <v>1.0339766635781784</v>
      </c>
      <c r="AC6" s="2">
        <v>1.3</v>
      </c>
      <c r="AD6" s="2">
        <v>1.23</v>
      </c>
      <c r="AE6" s="2">
        <v>1.06</v>
      </c>
      <c r="AF6" s="2"/>
      <c r="AG6" s="2">
        <v>0.748</v>
      </c>
      <c r="AH6" s="2">
        <v>0.57999999999999996</v>
      </c>
      <c r="AI6" s="2">
        <v>0.63</v>
      </c>
      <c r="AJ6" s="2">
        <v>0.54</v>
      </c>
      <c r="AK6" s="2">
        <v>0.83</v>
      </c>
      <c r="AL6" s="2">
        <v>0.77</v>
      </c>
      <c r="AM6" s="2">
        <v>0.84</v>
      </c>
      <c r="AN6" s="2">
        <v>0.67</v>
      </c>
      <c r="AO6" s="13">
        <v>0.55000000000000004</v>
      </c>
      <c r="AP6" s="13">
        <v>0.68</v>
      </c>
      <c r="AQ6" s="13">
        <v>0.84</v>
      </c>
      <c r="AR6" s="13">
        <v>0.77</v>
      </c>
      <c r="AS6" s="13"/>
      <c r="AT6" s="13">
        <v>0.97</v>
      </c>
      <c r="AU6" s="13">
        <v>0.93700000000000006</v>
      </c>
      <c r="AV6" s="13">
        <v>0.73</v>
      </c>
      <c r="AW6" s="13">
        <v>0.77100000000000002</v>
      </c>
      <c r="AX6" s="13">
        <v>0.73099999999999998</v>
      </c>
      <c r="AY6" s="13">
        <v>1.0329999999999999</v>
      </c>
    </row>
    <row r="7" spans="1:51" ht="14.4" x14ac:dyDescent="0.25">
      <c r="A7" s="7" t="s">
        <v>55</v>
      </c>
      <c r="B7" s="2">
        <v>14.79</v>
      </c>
      <c r="C7" s="2">
        <v>20.7</v>
      </c>
      <c r="D7" s="2">
        <v>14.16</v>
      </c>
      <c r="E7" s="2">
        <v>16.95</v>
      </c>
      <c r="F7" s="18"/>
      <c r="G7" s="2">
        <v>16.681999999999999</v>
      </c>
      <c r="H7" s="2">
        <v>18.369</v>
      </c>
      <c r="I7" s="2">
        <v>18.446999999999999</v>
      </c>
      <c r="J7" s="2">
        <v>16.248000000000001</v>
      </c>
      <c r="K7" s="2">
        <v>17.18</v>
      </c>
      <c r="L7" s="2">
        <v>17.440000000000001</v>
      </c>
      <c r="M7" s="2">
        <v>17.809999999999999</v>
      </c>
      <c r="N7" s="2">
        <v>17.082000000000001</v>
      </c>
      <c r="O7" s="2">
        <v>17.079999999999998</v>
      </c>
      <c r="P7" s="2">
        <v>17.379000000000001</v>
      </c>
      <c r="Q7" s="2">
        <v>16.13</v>
      </c>
      <c r="R7" s="2">
        <v>16.989999999999998</v>
      </c>
      <c r="S7" s="2">
        <v>16.61</v>
      </c>
      <c r="T7" s="2">
        <v>15.76</v>
      </c>
      <c r="U7" s="2">
        <v>16.579999999999998</v>
      </c>
      <c r="V7" s="2">
        <v>15.05</v>
      </c>
      <c r="W7" s="2">
        <v>15.6</v>
      </c>
      <c r="X7" s="2">
        <v>15.9</v>
      </c>
      <c r="Y7" s="2">
        <v>15.233000000000001</v>
      </c>
      <c r="Z7"/>
      <c r="AA7" s="2">
        <v>17.561550612205316</v>
      </c>
      <c r="AB7" s="2">
        <v>18.141008990095099</v>
      </c>
      <c r="AC7" s="2">
        <v>17.47</v>
      </c>
      <c r="AD7" s="2">
        <v>15.7</v>
      </c>
      <c r="AE7" s="2">
        <v>17.16</v>
      </c>
      <c r="AF7" s="2"/>
      <c r="AG7" s="2">
        <v>16.021999999999998</v>
      </c>
      <c r="AH7" s="2">
        <v>16.149999999999999</v>
      </c>
      <c r="AI7" s="2">
        <v>16.28</v>
      </c>
      <c r="AJ7" s="2">
        <v>15.44</v>
      </c>
      <c r="AK7" s="2">
        <v>17.97</v>
      </c>
      <c r="AL7" s="2">
        <v>16.95</v>
      </c>
      <c r="AM7" s="2">
        <v>17.66</v>
      </c>
      <c r="AN7" s="2">
        <v>16.670000000000002</v>
      </c>
      <c r="AO7" s="13">
        <v>16.64</v>
      </c>
      <c r="AP7" s="13">
        <v>17.420000000000002</v>
      </c>
      <c r="AQ7" s="13">
        <v>16.88</v>
      </c>
      <c r="AR7" s="13">
        <v>16.399999999999999</v>
      </c>
      <c r="AS7" s="13"/>
      <c r="AT7" s="13">
        <v>16.47</v>
      </c>
      <c r="AU7" s="13">
        <v>18.140999999999998</v>
      </c>
      <c r="AV7" s="13">
        <v>16.86</v>
      </c>
      <c r="AW7" s="13">
        <v>16.338999999999999</v>
      </c>
      <c r="AX7" s="13">
        <v>16.888000000000002</v>
      </c>
      <c r="AY7" s="13">
        <v>16.940999999999999</v>
      </c>
    </row>
    <row r="8" spans="1:51" ht="14.4" x14ac:dyDescent="0.25">
      <c r="A8" s="7" t="s">
        <v>56</v>
      </c>
      <c r="B8" s="2">
        <v>8.3699999999999992</v>
      </c>
      <c r="C8" s="2">
        <v>11.23</v>
      </c>
      <c r="D8" s="2">
        <v>10.45</v>
      </c>
      <c r="E8" s="2">
        <v>9.01</v>
      </c>
      <c r="F8" s="18"/>
      <c r="G8" s="2">
        <v>8.5079999999999991</v>
      </c>
      <c r="H8" s="2">
        <v>10.69</v>
      </c>
      <c r="I8" s="2">
        <v>9.7100000000000009</v>
      </c>
      <c r="J8" s="2">
        <v>7.5140000000000002</v>
      </c>
      <c r="K8" s="2">
        <v>7.43</v>
      </c>
      <c r="L8" s="2">
        <v>7.6</v>
      </c>
      <c r="M8" s="2">
        <v>7.21</v>
      </c>
      <c r="N8" s="2">
        <v>6.9710000000000001</v>
      </c>
      <c r="O8" s="2">
        <v>7.0449999999999999</v>
      </c>
      <c r="P8" s="2">
        <v>7.0910000000000002</v>
      </c>
      <c r="Q8" s="2">
        <v>5.83</v>
      </c>
      <c r="R8" s="2">
        <v>5.85</v>
      </c>
      <c r="S8" s="2">
        <v>5.91</v>
      </c>
      <c r="T8" s="2">
        <v>5.01</v>
      </c>
      <c r="U8" s="2">
        <v>4.17</v>
      </c>
      <c r="V8" s="2">
        <v>5.0999999999999996</v>
      </c>
      <c r="W8" s="2">
        <v>4.21</v>
      </c>
      <c r="X8" s="2">
        <v>3.97</v>
      </c>
      <c r="Y8" s="2">
        <v>4.6449999999999996</v>
      </c>
      <c r="Z8"/>
      <c r="AA8" s="2">
        <v>9.9788865731138365</v>
      </c>
      <c r="AB8" s="2">
        <v>9.0815647830703572</v>
      </c>
      <c r="AC8" s="2">
        <v>13.7227</v>
      </c>
      <c r="AD8" s="2">
        <v>12.663</v>
      </c>
      <c r="AE8" s="2">
        <v>9.82</v>
      </c>
      <c r="AF8" s="2"/>
      <c r="AG8" s="2">
        <v>7.6369999999999996</v>
      </c>
      <c r="AH8" s="2">
        <v>4.6399999999999997</v>
      </c>
      <c r="AI8" s="2">
        <v>5.08</v>
      </c>
      <c r="AJ8" s="2">
        <v>3.94</v>
      </c>
      <c r="AK8" s="2">
        <v>7.72</v>
      </c>
      <c r="AL8" s="2">
        <v>6.79</v>
      </c>
      <c r="AM8" s="2">
        <v>7.32</v>
      </c>
      <c r="AN8" s="2">
        <v>5.4729999999999999</v>
      </c>
      <c r="AO8" s="13">
        <v>4.5199999999999996</v>
      </c>
      <c r="AP8" s="13">
        <v>6.05</v>
      </c>
      <c r="AQ8" s="13">
        <v>6.85</v>
      </c>
      <c r="AR8" s="13">
        <v>5.55</v>
      </c>
      <c r="AS8" s="13"/>
      <c r="AT8" s="13">
        <v>10.43</v>
      </c>
      <c r="AU8" s="13">
        <v>9.2110000000000003</v>
      </c>
      <c r="AV8" s="13">
        <v>6.19</v>
      </c>
      <c r="AW8" s="13">
        <v>7.6040000000000001</v>
      </c>
      <c r="AX8" s="13">
        <v>7.1660000000000004</v>
      </c>
      <c r="AY8" s="13">
        <v>8.2680000000000007</v>
      </c>
    </row>
    <row r="9" spans="1:51" ht="14.4" x14ac:dyDescent="0.25">
      <c r="A9" s="7" t="s">
        <v>0</v>
      </c>
      <c r="B9" s="2">
        <v>0.18</v>
      </c>
      <c r="C9" s="2">
        <v>0.23</v>
      </c>
      <c r="D9" s="2">
        <v>0.21</v>
      </c>
      <c r="E9" s="2">
        <v>0.17</v>
      </c>
      <c r="F9" s="18"/>
      <c r="G9" s="2">
        <v>0.156</v>
      </c>
      <c r="H9" s="2">
        <v>0.249</v>
      </c>
      <c r="I9" s="2">
        <v>0.155</v>
      </c>
      <c r="J9" s="2">
        <v>0.187</v>
      </c>
      <c r="K9" s="2">
        <v>0.11</v>
      </c>
      <c r="L9" s="2">
        <v>0.12</v>
      </c>
      <c r="M9" s="2">
        <v>0.11</v>
      </c>
      <c r="N9" s="2">
        <v>0.115</v>
      </c>
      <c r="O9" s="2">
        <v>0.108</v>
      </c>
      <c r="P9" s="2">
        <v>0.11600000000000001</v>
      </c>
      <c r="Q9" s="2">
        <v>0.1</v>
      </c>
      <c r="R9" s="2">
        <v>0.1</v>
      </c>
      <c r="S9" s="2">
        <v>0.09</v>
      </c>
      <c r="T9" s="2">
        <v>0.08</v>
      </c>
      <c r="U9" s="2">
        <v>7.0000000000000007E-2</v>
      </c>
      <c r="V9" s="2">
        <v>0.09</v>
      </c>
      <c r="W9" s="2">
        <v>7.0000000000000007E-2</v>
      </c>
      <c r="X9" s="2">
        <v>7.0000000000000007E-2</v>
      </c>
      <c r="Y9" s="2">
        <v>6.9000000000000006E-2</v>
      </c>
      <c r="Z9"/>
      <c r="AA9" s="21">
        <v>0.17013567606475286</v>
      </c>
      <c r="AB9" s="21">
        <v>0.15489134543681046</v>
      </c>
      <c r="AC9" s="12">
        <v>0.22</v>
      </c>
      <c r="AD9" s="12">
        <v>0.24</v>
      </c>
      <c r="AE9" s="12">
        <v>0.16</v>
      </c>
      <c r="AF9" s="12"/>
      <c r="AG9" s="2">
        <v>0.13800000000000001</v>
      </c>
      <c r="AH9" s="12">
        <v>7.0000000000000007E-2</v>
      </c>
      <c r="AI9" s="12">
        <v>7.0000000000000007E-2</v>
      </c>
      <c r="AJ9" s="12">
        <v>0.05</v>
      </c>
      <c r="AK9" s="12">
        <v>0.12</v>
      </c>
      <c r="AL9" s="2">
        <v>0.1</v>
      </c>
      <c r="AM9" s="2">
        <v>0.11</v>
      </c>
      <c r="AN9" s="2">
        <v>7.9000000000000001E-2</v>
      </c>
      <c r="AO9" s="13">
        <v>7.0000000000000007E-2</v>
      </c>
      <c r="AP9" s="13">
        <v>0.09</v>
      </c>
      <c r="AQ9" s="13">
        <v>0.11</v>
      </c>
      <c r="AR9" s="13">
        <v>0.09</v>
      </c>
      <c r="AS9" s="13"/>
      <c r="AT9" s="13">
        <v>0.16</v>
      </c>
      <c r="AU9" s="13">
        <v>0.218</v>
      </c>
      <c r="AV9" s="13">
        <v>0.11</v>
      </c>
      <c r="AW9" s="13">
        <v>0.159</v>
      </c>
      <c r="AX9" s="13">
        <v>0.152</v>
      </c>
      <c r="AY9" s="13">
        <v>0.13500000000000001</v>
      </c>
    </row>
    <row r="10" spans="1:51" ht="14.4" x14ac:dyDescent="0.25">
      <c r="A10" s="7" t="s">
        <v>1</v>
      </c>
      <c r="B10" s="2">
        <v>7.52</v>
      </c>
      <c r="C10" s="2">
        <v>4.1500000000000004</v>
      </c>
      <c r="D10" s="2">
        <v>7.24</v>
      </c>
      <c r="E10" s="2">
        <v>7.35</v>
      </c>
      <c r="F10" s="18"/>
      <c r="G10" s="2">
        <v>6.0650000000000004</v>
      </c>
      <c r="H10" s="2">
        <v>4.6609999999999996</v>
      </c>
      <c r="I10" s="2">
        <v>3.9009999999999998</v>
      </c>
      <c r="J10" s="2">
        <v>4.6580000000000004</v>
      </c>
      <c r="K10" s="2">
        <v>4.17</v>
      </c>
      <c r="L10" s="2">
        <v>4.4400000000000004</v>
      </c>
      <c r="M10" s="2">
        <v>3.49</v>
      </c>
      <c r="N10" s="2">
        <v>3.6840000000000002</v>
      </c>
      <c r="O10" s="2">
        <v>4.0199999999999996</v>
      </c>
      <c r="P10" s="2">
        <v>3.0590000000000002</v>
      </c>
      <c r="Q10" s="2">
        <v>3.06</v>
      </c>
      <c r="R10" s="2">
        <v>2.7</v>
      </c>
      <c r="S10" s="2">
        <v>3.24</v>
      </c>
      <c r="T10" s="2">
        <v>2.52</v>
      </c>
      <c r="U10" s="2">
        <v>2.17</v>
      </c>
      <c r="V10" s="2">
        <v>2.29</v>
      </c>
      <c r="W10" s="2">
        <v>2.0499999999999998</v>
      </c>
      <c r="X10" s="2">
        <v>1.98</v>
      </c>
      <c r="Y10" s="2">
        <v>1.9610000000000001</v>
      </c>
      <c r="Z10"/>
      <c r="AA10" s="21">
        <v>3.4642963733675751</v>
      </c>
      <c r="AB10" s="21">
        <v>3.1634762207094269</v>
      </c>
      <c r="AC10" s="12">
        <v>5.3</v>
      </c>
      <c r="AD10" s="12">
        <v>5.45</v>
      </c>
      <c r="AE10" s="12">
        <v>4.26</v>
      </c>
      <c r="AF10" s="12"/>
      <c r="AG10" s="2">
        <v>5.0990000000000002</v>
      </c>
      <c r="AH10" s="12">
        <v>1.92</v>
      </c>
      <c r="AI10" s="12">
        <v>2.21</v>
      </c>
      <c r="AJ10" s="12">
        <v>1.63</v>
      </c>
      <c r="AK10" s="12">
        <v>3.58</v>
      </c>
      <c r="AL10" s="2">
        <v>3.18</v>
      </c>
      <c r="AM10" s="2">
        <v>3.29</v>
      </c>
      <c r="AN10" s="2">
        <v>2.6829999999999998</v>
      </c>
      <c r="AO10" s="13">
        <v>2.2200000000000002</v>
      </c>
      <c r="AP10" s="13">
        <v>3.12</v>
      </c>
      <c r="AQ10" s="13">
        <v>3.26</v>
      </c>
      <c r="AR10" s="13">
        <v>4.13</v>
      </c>
      <c r="AS10" s="13"/>
      <c r="AT10" s="13">
        <v>4.47</v>
      </c>
      <c r="AU10" s="13">
        <v>4.5170000000000003</v>
      </c>
      <c r="AV10" s="13">
        <v>2.56</v>
      </c>
      <c r="AW10" s="13">
        <v>3.3719999999999999</v>
      </c>
      <c r="AX10" s="13">
        <v>3.0270000000000001</v>
      </c>
      <c r="AY10" s="13">
        <v>3.2930000000000001</v>
      </c>
    </row>
    <row r="11" spans="1:51" ht="14.4" x14ac:dyDescent="0.25">
      <c r="A11" s="7" t="s">
        <v>2</v>
      </c>
      <c r="B11" s="2">
        <v>9.09</v>
      </c>
      <c r="C11" s="2">
        <v>10.41</v>
      </c>
      <c r="D11" s="2">
        <v>8.8000000000000007</v>
      </c>
      <c r="E11" s="2">
        <v>8.1300000000000008</v>
      </c>
      <c r="F11" s="18"/>
      <c r="G11" s="2">
        <v>8.5589999999999993</v>
      </c>
      <c r="H11" s="2">
        <v>8.4450000000000003</v>
      </c>
      <c r="I11" s="2">
        <v>8.4160000000000004</v>
      </c>
      <c r="J11" s="2">
        <v>7.0629999999999997</v>
      </c>
      <c r="K11" s="2">
        <v>6.82</v>
      </c>
      <c r="L11" s="2">
        <v>7.23</v>
      </c>
      <c r="M11" s="2">
        <v>6.3</v>
      </c>
      <c r="N11" s="2">
        <v>6.8449999999999998</v>
      </c>
      <c r="O11" s="2">
        <v>6.899</v>
      </c>
      <c r="P11" s="2">
        <v>6.3819999999999997</v>
      </c>
      <c r="Q11" s="2">
        <v>5.23</v>
      </c>
      <c r="R11" s="2">
        <v>5.29</v>
      </c>
      <c r="S11" s="2">
        <v>5.36</v>
      </c>
      <c r="T11" s="2">
        <v>4.38</v>
      </c>
      <c r="U11" s="2">
        <v>3.95</v>
      </c>
      <c r="V11" s="2">
        <v>3.55</v>
      </c>
      <c r="W11" s="2">
        <v>3.77</v>
      </c>
      <c r="X11" s="2">
        <v>3.66</v>
      </c>
      <c r="Y11" s="2">
        <v>3.6909999999999998</v>
      </c>
      <c r="Z11"/>
      <c r="AA11" s="21">
        <v>6.9098047579672635</v>
      </c>
      <c r="AB11" s="21">
        <v>7.1214091686029102</v>
      </c>
      <c r="AC11" s="12">
        <v>11.53</v>
      </c>
      <c r="AD11" s="12">
        <v>7.89</v>
      </c>
      <c r="AE11" s="12">
        <v>7.91</v>
      </c>
      <c r="AF11" s="12"/>
      <c r="AG11" s="2">
        <v>7.2560000000000002</v>
      </c>
      <c r="AH11" s="12">
        <v>3.98</v>
      </c>
      <c r="AI11" s="12">
        <v>4.34</v>
      </c>
      <c r="AJ11" s="12">
        <v>3.35</v>
      </c>
      <c r="AK11" s="12">
        <v>6.73</v>
      </c>
      <c r="AL11" s="2">
        <v>5.83</v>
      </c>
      <c r="AM11" s="2">
        <v>6.3</v>
      </c>
      <c r="AN11" s="2">
        <v>5.048</v>
      </c>
      <c r="AO11" s="13">
        <v>4.2</v>
      </c>
      <c r="AP11" s="13">
        <v>5.65</v>
      </c>
      <c r="AQ11" s="13">
        <v>5.85</v>
      </c>
      <c r="AR11" s="13">
        <v>4.67</v>
      </c>
      <c r="AS11" s="13"/>
      <c r="AT11" s="13">
        <v>8.36</v>
      </c>
      <c r="AU11" s="13">
        <v>9.2870000000000008</v>
      </c>
      <c r="AV11" s="13">
        <v>4.99</v>
      </c>
      <c r="AW11" s="13">
        <v>6.92</v>
      </c>
      <c r="AX11" s="13">
        <v>6.8129999999999997</v>
      </c>
      <c r="AY11" s="13">
        <v>5.6269999999999998</v>
      </c>
    </row>
    <row r="12" spans="1:51" ht="14.4" x14ac:dyDescent="0.25">
      <c r="A12" s="7" t="s">
        <v>57</v>
      </c>
      <c r="B12" s="2">
        <v>4.49</v>
      </c>
      <c r="C12" s="2">
        <v>3.78</v>
      </c>
      <c r="D12" s="2">
        <v>3.54</v>
      </c>
      <c r="E12" s="2">
        <v>3.33</v>
      </c>
      <c r="F12" s="18"/>
      <c r="G12" s="2">
        <v>3.6139999999999999</v>
      </c>
      <c r="H12" s="2">
        <v>3.8130000000000002</v>
      </c>
      <c r="I12" s="2">
        <v>3.9220000000000002</v>
      </c>
      <c r="J12" s="2">
        <v>3.706</v>
      </c>
      <c r="K12" s="2">
        <v>3.65</v>
      </c>
      <c r="L12" s="2">
        <v>3.95</v>
      </c>
      <c r="M12" s="2">
        <v>4.03</v>
      </c>
      <c r="N12" s="2">
        <v>3.895</v>
      </c>
      <c r="O12" s="2">
        <v>3.3839999999999999</v>
      </c>
      <c r="P12" s="2">
        <v>3.9049999999999998</v>
      </c>
      <c r="Q12" s="2">
        <v>3.9</v>
      </c>
      <c r="R12" s="2">
        <v>4.3600000000000003</v>
      </c>
      <c r="S12" s="2">
        <v>3.87</v>
      </c>
      <c r="T12" s="2">
        <v>3.76</v>
      </c>
      <c r="U12" s="2">
        <v>4.24</v>
      </c>
      <c r="V12" s="2">
        <v>3.22</v>
      </c>
      <c r="W12" s="2">
        <v>3.95</v>
      </c>
      <c r="X12" s="2">
        <v>3.94</v>
      </c>
      <c r="Y12" s="2">
        <v>3.2959999999999998</v>
      </c>
      <c r="Z12"/>
      <c r="AA12" s="21">
        <v>3.8118741655734816</v>
      </c>
      <c r="AB12" s="21">
        <v>3.8638197669277901</v>
      </c>
      <c r="AC12" s="12">
        <v>2.91</v>
      </c>
      <c r="AD12" s="12">
        <v>2.62</v>
      </c>
      <c r="AE12" s="12">
        <v>2.83</v>
      </c>
      <c r="AF12" s="12"/>
      <c r="AG12" s="2">
        <v>3.7450000000000001</v>
      </c>
      <c r="AH12" s="12">
        <v>3.68</v>
      </c>
      <c r="AI12" s="12">
        <v>3.73</v>
      </c>
      <c r="AJ12" s="12">
        <v>3.8</v>
      </c>
      <c r="AK12" s="12">
        <v>3.76</v>
      </c>
      <c r="AL12" s="2">
        <v>3.74</v>
      </c>
      <c r="AM12" s="2">
        <v>3.82</v>
      </c>
      <c r="AN12" s="2">
        <v>3.9390000000000001</v>
      </c>
      <c r="AO12" s="13">
        <v>4.63</v>
      </c>
      <c r="AP12" s="13">
        <v>4.37</v>
      </c>
      <c r="AQ12" s="13">
        <v>4.3600000000000003</v>
      </c>
      <c r="AR12" s="13">
        <v>4.07</v>
      </c>
      <c r="AS12" s="13"/>
      <c r="AT12" s="13">
        <v>3.57</v>
      </c>
      <c r="AU12" s="13">
        <v>3.5979999999999999</v>
      </c>
      <c r="AV12" s="13">
        <v>4.0199999999999996</v>
      </c>
      <c r="AW12" s="13">
        <v>3.4020000000000001</v>
      </c>
      <c r="AX12" s="13">
        <v>3.3540000000000001</v>
      </c>
      <c r="AY12" s="13">
        <v>3.5579999999999998</v>
      </c>
    </row>
    <row r="13" spans="1:51" ht="14.4" x14ac:dyDescent="0.25">
      <c r="A13" s="7" t="s">
        <v>58</v>
      </c>
      <c r="B13" s="2">
        <v>0.88</v>
      </c>
      <c r="C13" s="2">
        <v>0.53</v>
      </c>
      <c r="D13" s="2">
        <v>1.0900000000000001</v>
      </c>
      <c r="E13" s="2">
        <v>2.39</v>
      </c>
      <c r="F13" s="18"/>
      <c r="G13" s="2">
        <v>1.34</v>
      </c>
      <c r="H13" s="2">
        <v>1.23</v>
      </c>
      <c r="I13" s="2">
        <v>1.673</v>
      </c>
      <c r="J13" s="2">
        <v>2.92</v>
      </c>
      <c r="K13" s="2">
        <v>2.15</v>
      </c>
      <c r="L13" s="2">
        <v>2.04</v>
      </c>
      <c r="M13" s="2">
        <v>2.23</v>
      </c>
      <c r="N13" s="2">
        <v>1.9</v>
      </c>
      <c r="O13" s="2">
        <v>2.016</v>
      </c>
      <c r="P13" s="2">
        <v>2.093</v>
      </c>
      <c r="Q13" s="2">
        <v>3.14</v>
      </c>
      <c r="R13" s="2">
        <v>2.48</v>
      </c>
      <c r="S13" s="2">
        <v>3.01</v>
      </c>
      <c r="T13" s="2">
        <v>3.46</v>
      </c>
      <c r="U13" s="2">
        <v>2.98</v>
      </c>
      <c r="V13" s="2">
        <v>4.6900000000000004</v>
      </c>
      <c r="W13" s="2">
        <v>3.42</v>
      </c>
      <c r="X13" s="2">
        <v>3.73</v>
      </c>
      <c r="Y13" s="2">
        <v>3.6539999999999999</v>
      </c>
      <c r="Z13"/>
      <c r="AA13" s="2">
        <v>2.1512247139230407</v>
      </c>
      <c r="AB13" s="2">
        <v>2.2092519511027899</v>
      </c>
      <c r="AC13" s="2">
        <v>0.66</v>
      </c>
      <c r="AD13" s="2">
        <v>1.32</v>
      </c>
      <c r="AE13" s="2">
        <v>1.82</v>
      </c>
      <c r="AF13" s="2"/>
      <c r="AG13" s="2">
        <v>2.262</v>
      </c>
      <c r="AH13" s="2">
        <v>3.49</v>
      </c>
      <c r="AI13" s="2">
        <v>3.4</v>
      </c>
      <c r="AJ13" s="2">
        <v>3.39</v>
      </c>
      <c r="AK13" s="2">
        <v>1.82</v>
      </c>
      <c r="AL13" s="2">
        <v>2.65</v>
      </c>
      <c r="AM13" s="2">
        <v>2.13</v>
      </c>
      <c r="AN13" s="2">
        <v>2.754</v>
      </c>
      <c r="AO13" s="13">
        <v>2.85</v>
      </c>
      <c r="AP13" s="13">
        <v>2.61</v>
      </c>
      <c r="AQ13" s="13">
        <v>2.4700000000000002</v>
      </c>
      <c r="AR13" s="13">
        <v>3.67</v>
      </c>
      <c r="AS13" s="13"/>
      <c r="AT13" s="13">
        <v>1.02</v>
      </c>
      <c r="AU13" s="13">
        <v>1.196</v>
      </c>
      <c r="AV13" s="13">
        <v>3.59</v>
      </c>
      <c r="AW13" s="13">
        <v>1.4139999999999999</v>
      </c>
      <c r="AX13" s="13">
        <v>2.0640000000000001</v>
      </c>
      <c r="AY13" s="13">
        <v>2.9249999999999998</v>
      </c>
    </row>
    <row r="14" spans="1:51" ht="14.4" x14ac:dyDescent="0.25">
      <c r="A14" s="7" t="s">
        <v>59</v>
      </c>
      <c r="B14" s="2">
        <v>0.26</v>
      </c>
      <c r="C14" s="2">
        <v>0.14000000000000001</v>
      </c>
      <c r="D14" s="2">
        <v>0.27</v>
      </c>
      <c r="E14" s="2">
        <v>0.15</v>
      </c>
      <c r="F14" s="18"/>
      <c r="G14" s="2">
        <v>0.253</v>
      </c>
      <c r="H14" s="2">
        <v>0.17</v>
      </c>
      <c r="I14" s="2">
        <v>0.25700000000000001</v>
      </c>
      <c r="J14" s="2">
        <v>0.182</v>
      </c>
      <c r="K14" s="2">
        <v>0.23</v>
      </c>
      <c r="L14" s="2">
        <v>0.27</v>
      </c>
      <c r="M14" s="2">
        <v>0.22</v>
      </c>
      <c r="N14" s="2">
        <v>0.26100000000000001</v>
      </c>
      <c r="O14" s="2">
        <v>0.24399999999999999</v>
      </c>
      <c r="P14" s="2">
        <v>0.23899999999999999</v>
      </c>
      <c r="Q14" s="2">
        <v>0.18</v>
      </c>
      <c r="R14" s="2">
        <v>0.19</v>
      </c>
      <c r="S14" s="2">
        <v>0.19</v>
      </c>
      <c r="T14" s="2">
        <v>0.18</v>
      </c>
      <c r="U14" s="2">
        <v>0.14000000000000001</v>
      </c>
      <c r="V14" s="2">
        <v>0.16</v>
      </c>
      <c r="W14" s="2">
        <v>0.13</v>
      </c>
      <c r="X14" s="2">
        <v>0.12</v>
      </c>
      <c r="Y14" s="2">
        <v>0.13900000000000001</v>
      </c>
      <c r="Z14"/>
      <c r="AA14" s="2">
        <v>0.551323092622101</v>
      </c>
      <c r="AB14" s="2">
        <v>0.34506919605922537</v>
      </c>
      <c r="AC14" s="2">
        <v>0.52</v>
      </c>
      <c r="AD14" s="2">
        <v>0.3</v>
      </c>
      <c r="AE14" s="2">
        <v>0.24</v>
      </c>
      <c r="AF14" s="2"/>
      <c r="AG14" s="2">
        <v>0.19700000000000001</v>
      </c>
      <c r="AH14" s="2">
        <v>0.17</v>
      </c>
      <c r="AI14" s="2">
        <v>0.18</v>
      </c>
      <c r="AJ14" s="2">
        <v>0.15</v>
      </c>
      <c r="AK14" s="2">
        <v>0.28000000000000003</v>
      </c>
      <c r="AL14" s="2">
        <v>0.25</v>
      </c>
      <c r="AM14" s="2">
        <v>0.26</v>
      </c>
      <c r="AN14" s="2">
        <v>0.193</v>
      </c>
      <c r="AO14" s="13">
        <v>0.18</v>
      </c>
      <c r="AP14" s="13">
        <v>0.23</v>
      </c>
      <c r="AQ14" s="13">
        <v>0.27</v>
      </c>
      <c r="AR14" s="13">
        <v>0.24</v>
      </c>
      <c r="AS14" s="13"/>
      <c r="AT14" s="13">
        <v>0.2</v>
      </c>
      <c r="AU14" s="13">
        <v>0.215</v>
      </c>
      <c r="AV14" s="13">
        <v>0.25</v>
      </c>
      <c r="AW14" s="13">
        <v>0.19800000000000001</v>
      </c>
      <c r="AX14" s="13">
        <v>0.20100000000000001</v>
      </c>
      <c r="AY14" s="13">
        <v>0.315</v>
      </c>
    </row>
    <row r="15" spans="1:51" ht="14.4" x14ac:dyDescent="0.25">
      <c r="A15" s="7" t="s">
        <v>3</v>
      </c>
      <c r="B15" s="2">
        <v>0.76</v>
      </c>
      <c r="C15" s="2">
        <v>0.48</v>
      </c>
      <c r="D15" s="2">
        <v>0.82</v>
      </c>
      <c r="E15" s="2">
        <v>1.1100000000000001</v>
      </c>
      <c r="F15" s="18"/>
      <c r="G15" s="2">
        <v>0.9</v>
      </c>
      <c r="H15" s="2">
        <v>0.59099999999999997</v>
      </c>
      <c r="I15" s="2">
        <v>0.71099999999999997</v>
      </c>
      <c r="J15" s="2">
        <v>0.94599999999999995</v>
      </c>
      <c r="K15" s="2">
        <v>1.1000000000000001</v>
      </c>
      <c r="L15" s="2">
        <v>1.02</v>
      </c>
      <c r="M15" s="2">
        <v>1.01</v>
      </c>
      <c r="N15" s="2">
        <v>0.434</v>
      </c>
      <c r="O15" s="2">
        <v>1.0680000000000001</v>
      </c>
      <c r="P15" s="2">
        <v>0.755</v>
      </c>
      <c r="Q15" s="2">
        <v>0.5</v>
      </c>
      <c r="R15" s="2">
        <v>0.46</v>
      </c>
      <c r="S15" s="2">
        <v>0.57999999999999996</v>
      </c>
      <c r="T15" s="2">
        <v>0.75</v>
      </c>
      <c r="U15" s="2">
        <v>1.46</v>
      </c>
      <c r="V15" s="2">
        <v>0.67</v>
      </c>
      <c r="W15" s="2">
        <v>1.1299999999999999</v>
      </c>
      <c r="X15" s="2">
        <v>0.84</v>
      </c>
      <c r="Y15" s="2">
        <v>0.84199999999999997</v>
      </c>
      <c r="Z15"/>
      <c r="AA15" s="2">
        <v>1.02</v>
      </c>
      <c r="AB15" s="2">
        <v>1.02</v>
      </c>
      <c r="AC15" s="2">
        <v>1.02</v>
      </c>
      <c r="AD15" s="2">
        <v>0.28000000000000003</v>
      </c>
      <c r="AE15" s="2">
        <v>0.7</v>
      </c>
      <c r="AF15" s="2"/>
      <c r="AG15" s="2">
        <v>0.72499999999999998</v>
      </c>
      <c r="AH15" s="2">
        <v>0.25</v>
      </c>
      <c r="AI15" s="2">
        <v>0.33</v>
      </c>
      <c r="AJ15" s="2">
        <v>0.36</v>
      </c>
      <c r="AK15" s="2">
        <v>0.38</v>
      </c>
      <c r="AL15" s="2">
        <v>0.49</v>
      </c>
      <c r="AM15" s="2">
        <v>0.41</v>
      </c>
      <c r="AN15" s="2">
        <v>0.68600000000000005</v>
      </c>
      <c r="AO15" s="13">
        <v>0.79</v>
      </c>
      <c r="AP15" s="13">
        <v>0.65</v>
      </c>
      <c r="AQ15" s="13">
        <v>0.75</v>
      </c>
      <c r="AR15" s="13">
        <v>0.68</v>
      </c>
      <c r="AS15" s="13"/>
      <c r="AT15" s="13">
        <v>0.89</v>
      </c>
      <c r="AU15" s="13">
        <v>0.70499999999999996</v>
      </c>
      <c r="AV15" s="13">
        <v>0.77</v>
      </c>
      <c r="AW15" s="13">
        <v>0.82899999999999996</v>
      </c>
      <c r="AX15" s="13">
        <v>0.72899999999999998</v>
      </c>
      <c r="AY15" s="13">
        <v>0.752</v>
      </c>
    </row>
    <row r="16" spans="1:51" ht="14.4" x14ac:dyDescent="0.25">
      <c r="A16" s="7" t="s">
        <v>60</v>
      </c>
      <c r="B16" s="2">
        <v>100.5</v>
      </c>
      <c r="C16" s="2">
        <v>100.6</v>
      </c>
      <c r="D16" s="2">
        <v>99.6</v>
      </c>
      <c r="E16" s="2">
        <v>100.5</v>
      </c>
      <c r="F16" s="18"/>
      <c r="G16" s="2">
        <v>100.006</v>
      </c>
      <c r="H16" s="2">
        <v>99.843000000000004</v>
      </c>
      <c r="I16" s="2">
        <v>99.549000000000007</v>
      </c>
      <c r="J16" s="2">
        <v>99.299000000000007</v>
      </c>
      <c r="K16" s="2">
        <v>99.4</v>
      </c>
      <c r="L16" s="2">
        <v>100.5</v>
      </c>
      <c r="M16" s="2">
        <v>100.1</v>
      </c>
      <c r="N16" s="2">
        <v>99.655000000000001</v>
      </c>
      <c r="O16" s="2">
        <v>99.944999999999993</v>
      </c>
      <c r="P16" s="2">
        <v>100.17</v>
      </c>
      <c r="Q16" s="2">
        <v>99.8</v>
      </c>
      <c r="R16" s="2">
        <v>100.4</v>
      </c>
      <c r="S16" s="2">
        <v>100.5</v>
      </c>
      <c r="T16" s="2">
        <v>100.4</v>
      </c>
      <c r="U16" s="2">
        <v>100.5</v>
      </c>
      <c r="V16" s="2">
        <v>100.6</v>
      </c>
      <c r="W16" s="2">
        <v>100.2</v>
      </c>
      <c r="X16" s="2">
        <v>100.5</v>
      </c>
      <c r="Y16" s="2">
        <v>99.51</v>
      </c>
      <c r="Z16"/>
      <c r="AA16" s="2">
        <v>100.5</v>
      </c>
      <c r="AB16" s="2">
        <v>100.5</v>
      </c>
      <c r="AC16" s="2">
        <v>100.5</v>
      </c>
      <c r="AD16" s="2">
        <v>99.742999999999981</v>
      </c>
      <c r="AE16" s="2">
        <v>99.759999999999991</v>
      </c>
      <c r="AF16" s="2"/>
      <c r="AG16" s="2">
        <v>99.826999999999998</v>
      </c>
      <c r="AH16" s="2">
        <v>99.63000000000001</v>
      </c>
      <c r="AI16" s="2">
        <v>99.89</v>
      </c>
      <c r="AJ16" s="2">
        <v>99.539999999999992</v>
      </c>
      <c r="AK16" s="2">
        <v>99.570000000000007</v>
      </c>
      <c r="AL16" s="2">
        <v>99.51</v>
      </c>
      <c r="AM16" s="2">
        <v>99.53</v>
      </c>
      <c r="AN16" s="2">
        <v>99.66</v>
      </c>
      <c r="AO16" s="13">
        <v>100.2</v>
      </c>
      <c r="AP16" s="13">
        <v>100.2</v>
      </c>
      <c r="AQ16" s="13">
        <v>100.3</v>
      </c>
      <c r="AR16" s="13">
        <v>100.4</v>
      </c>
      <c r="AS16" s="13"/>
      <c r="AT16" s="13">
        <v>100.2</v>
      </c>
      <c r="AU16" s="13">
        <v>99.703999999999994</v>
      </c>
      <c r="AV16" s="13">
        <v>99.7</v>
      </c>
      <c r="AW16" s="13">
        <v>99.656999999999996</v>
      </c>
      <c r="AX16" s="13">
        <v>99.905000000000001</v>
      </c>
      <c r="AY16" s="13">
        <v>99.55</v>
      </c>
    </row>
    <row r="17" spans="1:51" ht="13.2" x14ac:dyDescent="0.25">
      <c r="A17" s="7" t="s">
        <v>96</v>
      </c>
      <c r="B17" s="21">
        <f>B12/B13</f>
        <v>5.1022727272727275</v>
      </c>
      <c r="C17" s="21">
        <f>C12/C13</f>
        <v>7.1320754716981121</v>
      </c>
      <c r="D17" s="21">
        <f>D12/D13</f>
        <v>3.2477064220183482</v>
      </c>
      <c r="E17" s="21">
        <f>E12/E13</f>
        <v>1.393305439330544</v>
      </c>
      <c r="F17" s="18"/>
      <c r="G17" s="2">
        <f t="shared" ref="G17:Y17" si="0">G12/G13</f>
        <v>2.6970149253731339</v>
      </c>
      <c r="H17" s="2">
        <f t="shared" si="0"/>
        <v>3.1</v>
      </c>
      <c r="I17" s="2">
        <f t="shared" si="0"/>
        <v>2.3442916915720264</v>
      </c>
      <c r="J17" s="2">
        <f t="shared" si="0"/>
        <v>1.2691780821917809</v>
      </c>
      <c r="K17" s="2">
        <f t="shared" si="0"/>
        <v>1.6976744186046513</v>
      </c>
      <c r="L17" s="2">
        <f t="shared" si="0"/>
        <v>1.9362745098039216</v>
      </c>
      <c r="M17" s="2">
        <f t="shared" si="0"/>
        <v>1.8071748878923768</v>
      </c>
      <c r="N17" s="2">
        <f t="shared" si="0"/>
        <v>2.0500000000000003</v>
      </c>
      <c r="O17" s="2">
        <f t="shared" si="0"/>
        <v>1.6785714285714286</v>
      </c>
      <c r="P17" s="2">
        <f t="shared" si="0"/>
        <v>1.8657429526994744</v>
      </c>
      <c r="Q17" s="2">
        <f t="shared" si="0"/>
        <v>1.2420382165605095</v>
      </c>
      <c r="R17" s="2">
        <f t="shared" si="0"/>
        <v>1.7580645161290325</v>
      </c>
      <c r="S17" s="2">
        <f t="shared" si="0"/>
        <v>1.2857142857142858</v>
      </c>
      <c r="T17" s="2">
        <f t="shared" si="0"/>
        <v>1.0867052023121386</v>
      </c>
      <c r="U17" s="2">
        <f t="shared" si="0"/>
        <v>1.4228187919463089</v>
      </c>
      <c r="V17" s="2">
        <f t="shared" si="0"/>
        <v>0.68656716417910446</v>
      </c>
      <c r="W17" s="2">
        <f t="shared" si="0"/>
        <v>1.1549707602339183</v>
      </c>
      <c r="X17" s="2">
        <f t="shared" si="0"/>
        <v>1.0563002680965148</v>
      </c>
      <c r="Y17" s="2">
        <f t="shared" si="0"/>
        <v>0.90202517788724679</v>
      </c>
      <c r="Z17" s="2"/>
      <c r="AA17" s="2">
        <f t="shared" ref="AA17:AR17" si="1">AA12/AA13</f>
        <v>1.7719553614750123</v>
      </c>
      <c r="AB17" s="2">
        <f t="shared" si="1"/>
        <v>1.7489267192902518</v>
      </c>
      <c r="AC17" s="2">
        <f t="shared" si="1"/>
        <v>4.4090909090909092</v>
      </c>
      <c r="AD17" s="2">
        <f t="shared" si="1"/>
        <v>1.9848484848484849</v>
      </c>
      <c r="AE17" s="2">
        <f t="shared" si="1"/>
        <v>1.554945054945055</v>
      </c>
      <c r="AF17" s="2"/>
      <c r="AG17" s="2">
        <f t="shared" si="1"/>
        <v>1.6556145004420866</v>
      </c>
      <c r="AH17" s="2">
        <f t="shared" si="1"/>
        <v>1.0544412607449856</v>
      </c>
      <c r="AI17" s="2">
        <f t="shared" si="1"/>
        <v>1.0970588235294119</v>
      </c>
      <c r="AJ17" s="2">
        <f t="shared" si="1"/>
        <v>1.1209439528023597</v>
      </c>
      <c r="AK17" s="2">
        <f t="shared" si="1"/>
        <v>2.0659340659340657</v>
      </c>
      <c r="AL17" s="2">
        <f t="shared" si="1"/>
        <v>1.4113207547169813</v>
      </c>
      <c r="AM17" s="2">
        <f t="shared" si="1"/>
        <v>1.7934272300469483</v>
      </c>
      <c r="AN17" s="2">
        <f t="shared" si="1"/>
        <v>1.4302832244008714</v>
      </c>
      <c r="AO17" s="2">
        <f t="shared" si="1"/>
        <v>1.6245614035087719</v>
      </c>
      <c r="AP17" s="2">
        <f t="shared" si="1"/>
        <v>1.674329501915709</v>
      </c>
      <c r="AQ17" s="2">
        <f t="shared" si="1"/>
        <v>1.7651821862348178</v>
      </c>
      <c r="AR17" s="2">
        <f t="shared" si="1"/>
        <v>1.1089918256130791</v>
      </c>
      <c r="AS17" s="2"/>
      <c r="AT17" s="2">
        <f t="shared" ref="AT17:AY17" si="2">AT12/AT13</f>
        <v>3.5</v>
      </c>
      <c r="AU17" s="2">
        <f t="shared" si="2"/>
        <v>3.008361204013378</v>
      </c>
      <c r="AV17" s="2">
        <f t="shared" si="2"/>
        <v>1.1197771587743732</v>
      </c>
      <c r="AW17" s="2">
        <f t="shared" si="2"/>
        <v>2.4059405940594063</v>
      </c>
      <c r="AX17" s="2">
        <f t="shared" si="2"/>
        <v>1.625</v>
      </c>
      <c r="AY17" s="2">
        <f t="shared" si="2"/>
        <v>1.2164102564102564</v>
      </c>
    </row>
    <row r="18" spans="1:51" x14ac:dyDescent="0.25">
      <c r="A18" s="7" t="s">
        <v>61</v>
      </c>
      <c r="B18" s="2">
        <f>B12+B13-B11</f>
        <v>-3.7199999999999998</v>
      </c>
      <c r="C18" s="2">
        <f>C12+C13-C11</f>
        <v>-6.1000000000000005</v>
      </c>
      <c r="D18" s="2">
        <f>D12+D13-D11</f>
        <v>-4.1700000000000008</v>
      </c>
      <c r="E18" s="2">
        <f>E12+E13-E11</f>
        <v>-2.41</v>
      </c>
      <c r="F18" s="2"/>
      <c r="G18" s="2">
        <f t="shared" ref="G18:Y18" si="3">G12+G13-G11</f>
        <v>-3.6049999999999995</v>
      </c>
      <c r="H18" s="2">
        <f t="shared" si="3"/>
        <v>-3.4020000000000001</v>
      </c>
      <c r="I18" s="2">
        <f t="shared" si="3"/>
        <v>-2.8209999999999997</v>
      </c>
      <c r="J18" s="2">
        <f t="shared" si="3"/>
        <v>-0.43700000000000028</v>
      </c>
      <c r="K18" s="2">
        <f t="shared" si="3"/>
        <v>-1.0200000000000005</v>
      </c>
      <c r="L18" s="2">
        <f t="shared" si="3"/>
        <v>-1.2400000000000002</v>
      </c>
      <c r="M18" s="2">
        <f t="shared" si="3"/>
        <v>-4.0000000000000036E-2</v>
      </c>
      <c r="N18" s="2">
        <f t="shared" si="3"/>
        <v>-1.0499999999999998</v>
      </c>
      <c r="O18" s="2">
        <f t="shared" si="3"/>
        <v>-1.4989999999999997</v>
      </c>
      <c r="P18" s="2">
        <f t="shared" si="3"/>
        <v>-0.38400000000000034</v>
      </c>
      <c r="Q18" s="2">
        <f t="shared" si="3"/>
        <v>1.8099999999999996</v>
      </c>
      <c r="R18" s="2">
        <f t="shared" si="3"/>
        <v>1.5499999999999998</v>
      </c>
      <c r="S18" s="2">
        <f t="shared" si="3"/>
        <v>1.5199999999999996</v>
      </c>
      <c r="T18" s="2">
        <f t="shared" si="3"/>
        <v>2.84</v>
      </c>
      <c r="U18" s="2">
        <f t="shared" si="3"/>
        <v>3.2700000000000005</v>
      </c>
      <c r="V18" s="2">
        <f t="shared" si="3"/>
        <v>4.3600000000000003</v>
      </c>
      <c r="W18" s="2">
        <f t="shared" si="3"/>
        <v>3.6</v>
      </c>
      <c r="X18" s="2">
        <f t="shared" si="3"/>
        <v>4.01</v>
      </c>
      <c r="Y18" s="2">
        <f t="shared" si="3"/>
        <v>3.2589999999999995</v>
      </c>
      <c r="Z18" s="2"/>
      <c r="AA18" s="2">
        <f>AA12+AA13-AA11</f>
        <v>-0.94670587847074117</v>
      </c>
      <c r="AB18" s="2">
        <f>AB12+AB13-AB11</f>
        <v>-1.0483374505723306</v>
      </c>
      <c r="AC18" s="2">
        <f>AC12+AC13-AC11</f>
        <v>-7.9599999999999991</v>
      </c>
      <c r="AD18" s="2">
        <f>AD12+AD13-AD11</f>
        <v>-3.9499999999999993</v>
      </c>
      <c r="AE18" s="2">
        <f>AE12+AE13-AE11</f>
        <v>-3.26</v>
      </c>
      <c r="AF18" s="2"/>
      <c r="AG18" s="2">
        <f t="shared" ref="AG18:AR18" si="4">AG12+AG13-AG11</f>
        <v>-1.2490000000000006</v>
      </c>
      <c r="AH18" s="2">
        <f t="shared" si="4"/>
        <v>3.19</v>
      </c>
      <c r="AI18" s="2">
        <f t="shared" si="4"/>
        <v>2.79</v>
      </c>
      <c r="AJ18" s="2">
        <f t="shared" si="4"/>
        <v>3.8399999999999994</v>
      </c>
      <c r="AK18" s="2">
        <f t="shared" si="4"/>
        <v>-1.1500000000000004</v>
      </c>
      <c r="AL18" s="2">
        <f t="shared" si="4"/>
        <v>0.5600000000000005</v>
      </c>
      <c r="AM18" s="2">
        <f t="shared" si="4"/>
        <v>-0.35000000000000053</v>
      </c>
      <c r="AN18" s="2">
        <f t="shared" si="4"/>
        <v>1.6449999999999996</v>
      </c>
      <c r="AO18" s="2">
        <f t="shared" si="4"/>
        <v>3.2800000000000002</v>
      </c>
      <c r="AP18" s="2">
        <f t="shared" si="4"/>
        <v>1.33</v>
      </c>
      <c r="AQ18" s="2">
        <f t="shared" si="4"/>
        <v>0.98000000000000043</v>
      </c>
      <c r="AR18" s="2">
        <f t="shared" si="4"/>
        <v>3.0700000000000003</v>
      </c>
      <c r="AS18" s="2"/>
      <c r="AT18" s="2">
        <f t="shared" ref="AT18:AY18" si="5">AT12+AT13-AT11</f>
        <v>-3.7699999999999996</v>
      </c>
      <c r="AU18" s="2">
        <f t="shared" si="5"/>
        <v>-4.4930000000000012</v>
      </c>
      <c r="AV18" s="2">
        <f t="shared" si="5"/>
        <v>2.6199999999999992</v>
      </c>
      <c r="AW18" s="2">
        <f t="shared" si="5"/>
        <v>-2.1040000000000001</v>
      </c>
      <c r="AX18" s="2">
        <f t="shared" si="5"/>
        <v>-1.3949999999999996</v>
      </c>
      <c r="AY18" s="2">
        <f t="shared" si="5"/>
        <v>0.85599999999999987</v>
      </c>
    </row>
    <row r="19" spans="1:51" ht="14.4" x14ac:dyDescent="0.25">
      <c r="A19" s="7" t="s">
        <v>62</v>
      </c>
      <c r="B19" s="2">
        <f>B12+B13-B11</f>
        <v>-3.7199999999999998</v>
      </c>
      <c r="C19" s="2">
        <f>C12+C13-C11</f>
        <v>-6.1000000000000005</v>
      </c>
      <c r="D19" s="2">
        <f>D12+D13-D11</f>
        <v>-4.1700000000000008</v>
      </c>
      <c r="E19" s="2">
        <f>E12+E13-E11</f>
        <v>-2.41</v>
      </c>
      <c r="F19" s="18"/>
      <c r="G19" s="2">
        <f t="shared" ref="G19:Y19" si="6">G12+G13-G11</f>
        <v>-3.6049999999999995</v>
      </c>
      <c r="H19" s="2">
        <f t="shared" si="6"/>
        <v>-3.4020000000000001</v>
      </c>
      <c r="I19" s="2">
        <f t="shared" si="6"/>
        <v>-2.8209999999999997</v>
      </c>
      <c r="J19" s="2">
        <f t="shared" si="6"/>
        <v>-0.43700000000000028</v>
      </c>
      <c r="K19" s="2">
        <f t="shared" si="6"/>
        <v>-1.0200000000000005</v>
      </c>
      <c r="L19" s="2">
        <f t="shared" si="6"/>
        <v>-1.2400000000000002</v>
      </c>
      <c r="M19" s="2">
        <f t="shared" si="6"/>
        <v>-4.0000000000000036E-2</v>
      </c>
      <c r="N19" s="2">
        <f t="shared" si="6"/>
        <v>-1.0499999999999998</v>
      </c>
      <c r="O19" s="2">
        <f t="shared" si="6"/>
        <v>-1.4989999999999997</v>
      </c>
      <c r="P19" s="2">
        <f t="shared" si="6"/>
        <v>-0.38400000000000034</v>
      </c>
      <c r="Q19" s="2">
        <f t="shared" si="6"/>
        <v>1.8099999999999996</v>
      </c>
      <c r="R19" s="2">
        <f t="shared" si="6"/>
        <v>1.5499999999999998</v>
      </c>
      <c r="S19" s="2">
        <f t="shared" si="6"/>
        <v>1.5199999999999996</v>
      </c>
      <c r="T19" s="2">
        <f t="shared" si="6"/>
        <v>2.84</v>
      </c>
      <c r="U19" s="2">
        <f t="shared" si="6"/>
        <v>3.2700000000000005</v>
      </c>
      <c r="V19" s="2">
        <f t="shared" si="6"/>
        <v>4.3600000000000003</v>
      </c>
      <c r="W19" s="2">
        <f t="shared" si="6"/>
        <v>3.6</v>
      </c>
      <c r="X19" s="2">
        <f t="shared" si="6"/>
        <v>4.01</v>
      </c>
      <c r="Y19" s="2">
        <f t="shared" si="6"/>
        <v>3.2589999999999995</v>
      </c>
      <c r="Z19" s="17"/>
      <c r="AA19" s="2">
        <f>AA12+AA13-AA11</f>
        <v>-0.94670587847074117</v>
      </c>
      <c r="AB19" s="2">
        <f>AB12+AB13-AB11</f>
        <v>-1.0483374505723306</v>
      </c>
      <c r="AC19" s="2">
        <f>AC12+AC13-AC11</f>
        <v>-7.9599999999999991</v>
      </c>
      <c r="AD19" s="2">
        <f>AD12+AD13-AD11</f>
        <v>-3.9499999999999993</v>
      </c>
      <c r="AE19" s="2">
        <f>AE12+AE13-AE11</f>
        <v>-3.26</v>
      </c>
      <c r="AF19" s="2"/>
      <c r="AG19" s="2">
        <f t="shared" ref="AG19:AR19" si="7">AG12+AG13-AG11</f>
        <v>-1.2490000000000006</v>
      </c>
      <c r="AH19" s="2">
        <f t="shared" si="7"/>
        <v>3.19</v>
      </c>
      <c r="AI19" s="2">
        <f t="shared" si="7"/>
        <v>2.79</v>
      </c>
      <c r="AJ19" s="2">
        <f t="shared" si="7"/>
        <v>3.8399999999999994</v>
      </c>
      <c r="AK19" s="2">
        <f t="shared" si="7"/>
        <v>-1.1500000000000004</v>
      </c>
      <c r="AL19" s="2">
        <f t="shared" si="7"/>
        <v>0.5600000000000005</v>
      </c>
      <c r="AM19" s="2">
        <f t="shared" si="7"/>
        <v>-0.35000000000000053</v>
      </c>
      <c r="AN19" s="2">
        <f t="shared" si="7"/>
        <v>1.6449999999999996</v>
      </c>
      <c r="AO19" s="2">
        <f t="shared" si="7"/>
        <v>3.2800000000000002</v>
      </c>
      <c r="AP19" s="2">
        <f t="shared" si="7"/>
        <v>1.33</v>
      </c>
      <c r="AQ19" s="2">
        <f t="shared" si="7"/>
        <v>0.98000000000000043</v>
      </c>
      <c r="AR19" s="2">
        <f t="shared" si="7"/>
        <v>3.0700000000000003</v>
      </c>
      <c r="AS19" s="2"/>
      <c r="AT19" s="2">
        <f t="shared" ref="AT19:AY19" si="8">AT12+AT13-AT11</f>
        <v>-3.7699999999999996</v>
      </c>
      <c r="AU19" s="2">
        <f t="shared" si="8"/>
        <v>-4.4930000000000012</v>
      </c>
      <c r="AV19" s="2">
        <f t="shared" si="8"/>
        <v>2.6199999999999992</v>
      </c>
      <c r="AW19" s="2">
        <f t="shared" si="8"/>
        <v>-2.1040000000000001</v>
      </c>
      <c r="AX19" s="2">
        <f t="shared" si="8"/>
        <v>-1.3949999999999996</v>
      </c>
      <c r="AY19" s="2">
        <f t="shared" si="8"/>
        <v>0.85599999999999987</v>
      </c>
    </row>
    <row r="20" spans="1:51" ht="14.4" x14ac:dyDescent="0.25">
      <c r="A20" s="7" t="s">
        <v>63</v>
      </c>
      <c r="B20" s="8">
        <f>1/((B12/62+B13/94)/(B7/102))</f>
        <v>1.7730267298896394</v>
      </c>
      <c r="C20" s="8">
        <f>1/((C12/62+C13/94)/(C7/102))</f>
        <v>3.0468884962403733</v>
      </c>
      <c r="D20" s="8">
        <f>1/((D12/62+D13/94)/(D7/102))</f>
        <v>2.0209410236593013</v>
      </c>
      <c r="E20" s="8">
        <f>1/((E12/62+E13/94)/(E7/102))</f>
        <v>2.0999056170603541</v>
      </c>
      <c r="F20" s="8"/>
      <c r="G20" s="8">
        <f>1/((G12/62+G13/94)/(G7/102))</f>
        <v>2.2544292904249561</v>
      </c>
      <c r="H20" s="14">
        <v>2.4145334642200904</v>
      </c>
      <c r="I20" s="14">
        <v>2.2312115335429126</v>
      </c>
      <c r="J20" s="14">
        <v>1.7536061640015168</v>
      </c>
      <c r="K20" s="14">
        <v>2.0604912661958155</v>
      </c>
      <c r="L20" s="14">
        <v>2.0018356010490503</v>
      </c>
      <c r="M20" s="14">
        <v>1.9680020689330886</v>
      </c>
      <c r="N20" s="14">
        <v>2.0168590255518239</v>
      </c>
      <c r="O20" s="14">
        <v>2.2025067565032006</v>
      </c>
      <c r="P20" s="14">
        <v>1.9986239985451471</v>
      </c>
      <c r="Q20" s="14">
        <v>1.6420038511413686</v>
      </c>
      <c r="R20" s="14">
        <v>1.722430732406518</v>
      </c>
      <c r="S20" s="14">
        <v>1.7242910681714545</v>
      </c>
      <c r="T20" s="14">
        <v>1.5854692887789668</v>
      </c>
      <c r="U20" s="14">
        <v>1.6240411545541205</v>
      </c>
      <c r="V20" s="14">
        <v>1.4489867662091966</v>
      </c>
      <c r="W20" s="14">
        <v>1.5279959825669218</v>
      </c>
      <c r="X20" s="14">
        <v>1.5100600926518011</v>
      </c>
      <c r="Y20" s="14">
        <v>1.6227017889106234</v>
      </c>
      <c r="Z20"/>
      <c r="AA20" s="14">
        <v>2.0407462027416097</v>
      </c>
      <c r="AB20" s="14">
        <v>2.072339210519623</v>
      </c>
      <c r="AC20" s="14">
        <v>3.174291938997821</v>
      </c>
      <c r="AD20" s="14">
        <v>2.7339232657588206</v>
      </c>
      <c r="AE20" s="14">
        <v>2.5879620285003617</v>
      </c>
      <c r="AF20" s="14"/>
      <c r="AG20" s="14">
        <v>1.8596413745987306</v>
      </c>
      <c r="AH20" s="14">
        <v>1.6410575612069473</v>
      </c>
      <c r="AI20" s="14">
        <v>1.6568603003169138</v>
      </c>
      <c r="AJ20" s="14">
        <v>1.5548648448769335</v>
      </c>
      <c r="AK20" s="14">
        <v>2.2020169653174815</v>
      </c>
      <c r="AL20" s="14">
        <v>1.8774017574307666</v>
      </c>
      <c r="AM20" s="14">
        <v>2.0544934673792148</v>
      </c>
      <c r="AN20" s="14">
        <v>1.760542313536593</v>
      </c>
      <c r="AO20" s="14">
        <v>1.553738922683729</v>
      </c>
      <c r="AP20" s="14">
        <v>1.7382657708560203</v>
      </c>
      <c r="AQ20" s="14">
        <v>1.7131636341346017</v>
      </c>
      <c r="AR20" s="14">
        <v>1.5358470143449761</v>
      </c>
      <c r="AS20" s="14"/>
      <c r="AT20" s="14">
        <v>2.3595872529845394</v>
      </c>
      <c r="AU20" s="14">
        <v>2.5136213180017428</v>
      </c>
      <c r="AV20" s="14">
        <v>1.6043268788046814</v>
      </c>
      <c r="AW20" s="14">
        <v>2.2912059408700256</v>
      </c>
      <c r="AX20" s="14">
        <v>2.1769814386304471</v>
      </c>
      <c r="AY20" s="14">
        <v>1.8766159016330253</v>
      </c>
    </row>
    <row r="21" spans="1:51" ht="14.4" x14ac:dyDescent="0.25">
      <c r="A21" s="7" t="s">
        <v>64</v>
      </c>
      <c r="B21" s="8">
        <f>(B7/102)/(B11/56+B12/62+B13/94)</f>
        <v>0.59401279622590164</v>
      </c>
      <c r="C21" s="8">
        <f>(C7/102)/(C11/56+C12/62+C13/94)</f>
        <v>0.80373094267507661</v>
      </c>
      <c r="D21" s="8">
        <f>(D7/102)/(D11/56+D12/62+D13/94)</f>
        <v>0.61471117528175423</v>
      </c>
      <c r="E21" s="8">
        <f>(E7/102)/(E11/56+E12/62+E13/94)</f>
        <v>0.74082149577757517</v>
      </c>
      <c r="F21" s="8"/>
      <c r="G21" s="8">
        <f>(G7/102)/(G11/56+G12/62+G13/94)</f>
        <v>0.72564310960224088</v>
      </c>
      <c r="H21" s="14">
        <v>0.79901189821385488</v>
      </c>
      <c r="I21" s="14">
        <v>0.78175693950265313</v>
      </c>
      <c r="J21" s="14">
        <v>0.73419938198706802</v>
      </c>
      <c r="K21" s="14">
        <v>0.82755456946079675</v>
      </c>
      <c r="L21" s="14">
        <v>0.79704097843988986</v>
      </c>
      <c r="M21" s="14">
        <v>0.867731284953844</v>
      </c>
      <c r="N21" s="14">
        <v>0.81586513615022271</v>
      </c>
      <c r="O21" s="14">
        <v>0.84051660125572236</v>
      </c>
      <c r="P21" s="14">
        <v>0.85527249756503942</v>
      </c>
      <c r="Q21" s="14">
        <v>0.8336160933891964</v>
      </c>
      <c r="R21" s="14">
        <v>0.87131224790599726</v>
      </c>
      <c r="S21" s="14">
        <v>0.85637089851074066</v>
      </c>
      <c r="T21" s="14">
        <v>0.87955598729993012</v>
      </c>
      <c r="U21" s="14">
        <v>0.95266858893988249</v>
      </c>
      <c r="V21" s="14">
        <v>0.89303517136926969</v>
      </c>
      <c r="W21" s="14">
        <v>0.91355023522478496</v>
      </c>
      <c r="X21" s="14">
        <v>0.924643805745892</v>
      </c>
      <c r="Y21" s="14">
        <v>0.94554279371583227</v>
      </c>
      <c r="Z21"/>
      <c r="AA21" s="14">
        <v>0.82872014788851833</v>
      </c>
      <c r="AB21" s="14">
        <v>0.8350284816037693</v>
      </c>
      <c r="AC21" s="14">
        <v>0.65912935096662606</v>
      </c>
      <c r="AD21" s="14">
        <v>0.7805611658507664</v>
      </c>
      <c r="AE21" s="14">
        <v>0.81565913167561399</v>
      </c>
      <c r="AF21" s="14"/>
      <c r="AG21" s="14">
        <v>0.73387938615457149</v>
      </c>
      <c r="AH21" s="14">
        <v>0.94496939764241616</v>
      </c>
      <c r="AI21" s="14">
        <v>0.91817559131362625</v>
      </c>
      <c r="AJ21" s="14">
        <v>0.96307930350872539</v>
      </c>
      <c r="AK21" s="14">
        <v>0.88006637807230237</v>
      </c>
      <c r="AL21" s="14">
        <v>0.86271116310309293</v>
      </c>
      <c r="AM21" s="14">
        <v>0.87988552530858077</v>
      </c>
      <c r="AN21" s="14">
        <v>0.89319945386105559</v>
      </c>
      <c r="AO21" s="14">
        <v>0.90633536211762178</v>
      </c>
      <c r="AP21" s="14">
        <v>0.85759772319760952</v>
      </c>
      <c r="AQ21" s="14">
        <v>0.8230744380235846</v>
      </c>
      <c r="AR21" s="14">
        <v>0.85486933784074781</v>
      </c>
      <c r="AS21" s="14"/>
      <c r="AT21" s="14">
        <v>0.74165211862723024</v>
      </c>
      <c r="AU21" s="14">
        <v>0.75171909905202705</v>
      </c>
      <c r="AV21" s="14">
        <v>0.86029147700139263</v>
      </c>
      <c r="AW21" s="14">
        <v>0.82790043835314309</v>
      </c>
      <c r="AX21" s="14">
        <v>0.83741082690589841</v>
      </c>
      <c r="AY21" s="14">
        <v>0.87883761759290191</v>
      </c>
    </row>
    <row r="22" spans="1:51" ht="14.4" x14ac:dyDescent="0.25">
      <c r="A22" s="7" t="s">
        <v>4</v>
      </c>
      <c r="B22" s="8">
        <v>2.84</v>
      </c>
      <c r="C22" s="9">
        <v>3.54</v>
      </c>
      <c r="D22" s="9">
        <v>6.62</v>
      </c>
      <c r="E22" s="9">
        <v>11.2</v>
      </c>
      <c r="F22" s="18"/>
      <c r="G22" s="9">
        <v>12.661016657809419</v>
      </c>
      <c r="H22" s="9">
        <v>11.542590877987806</v>
      </c>
      <c r="I22" s="9">
        <v>18.995637596983727</v>
      </c>
      <c r="J22" s="8">
        <v>8.4127184137084416</v>
      </c>
      <c r="K22" s="9">
        <v>13.7</v>
      </c>
      <c r="L22" s="9">
        <v>20</v>
      </c>
      <c r="M22" s="9">
        <v>17.2</v>
      </c>
      <c r="N22" s="9">
        <v>16.134723171655232</v>
      </c>
      <c r="O22" s="9">
        <v>17.674956555587727</v>
      </c>
      <c r="P22" s="9">
        <v>17.274123430980378</v>
      </c>
      <c r="Q22" s="9">
        <v>14.1</v>
      </c>
      <c r="R22" s="9">
        <v>17.5</v>
      </c>
      <c r="S22" s="9">
        <v>16.399999999999999</v>
      </c>
      <c r="T22" s="9">
        <v>16.399999999999999</v>
      </c>
      <c r="U22" s="9">
        <v>19.3</v>
      </c>
      <c r="V22" s="9">
        <v>13</v>
      </c>
      <c r="W22" s="9">
        <v>18.5</v>
      </c>
      <c r="X22" s="9">
        <v>21.9</v>
      </c>
      <c r="Y22" s="9">
        <v>15.196021114898507</v>
      </c>
      <c r="Z22"/>
      <c r="AA22" s="9"/>
      <c r="AB22" s="9"/>
      <c r="AC22" s="9"/>
      <c r="AD22" s="9"/>
      <c r="AE22" s="9"/>
      <c r="AF22" s="9"/>
      <c r="AG22" s="9">
        <v>12.529932291095633</v>
      </c>
      <c r="AH22" s="9"/>
      <c r="AI22" s="9"/>
      <c r="AJ22" s="9"/>
      <c r="AK22" s="9"/>
      <c r="AL22" s="9"/>
      <c r="AM22" s="9"/>
      <c r="AN22" s="9">
        <v>14.950728594639843</v>
      </c>
      <c r="AO22" s="1">
        <v>15.63235792370838</v>
      </c>
      <c r="AP22" s="1">
        <v>17.560770191075296</v>
      </c>
      <c r="AQ22" s="1">
        <v>13.684762694972607</v>
      </c>
      <c r="AR22" s="1">
        <v>24.612340681234702</v>
      </c>
      <c r="AS22" s="1"/>
      <c r="AT22" s="1">
        <v>16.185385160907966</v>
      </c>
      <c r="AU22" s="1">
        <v>7.2869931458385553</v>
      </c>
      <c r="AV22" s="1">
        <v>12.029009631645486</v>
      </c>
      <c r="AW22" s="1">
        <v>10.38830238568401</v>
      </c>
      <c r="AX22" s="1">
        <v>8.7860214376071006</v>
      </c>
      <c r="AY22" s="1">
        <v>14.461839971844311</v>
      </c>
    </row>
    <row r="23" spans="1:51" ht="14.4" x14ac:dyDescent="0.25">
      <c r="A23" s="7" t="s">
        <v>5</v>
      </c>
      <c r="B23" s="8">
        <v>0.83</v>
      </c>
      <c r="C23" s="8">
        <v>0.77</v>
      </c>
      <c r="D23" s="8">
        <v>0.45</v>
      </c>
      <c r="E23" s="8">
        <v>0.52</v>
      </c>
      <c r="F23" s="18"/>
      <c r="G23" s="8">
        <v>1.0850649496105684</v>
      </c>
      <c r="H23" s="8">
        <v>0.98117582308791385</v>
      </c>
      <c r="I23" s="8">
        <v>1.3238687517626153</v>
      </c>
      <c r="J23" s="8">
        <v>1.3751041115612976</v>
      </c>
      <c r="K23" s="8">
        <v>1.04</v>
      </c>
      <c r="L23" s="8">
        <v>1.06</v>
      </c>
      <c r="M23" s="8">
        <v>1.0900000000000001</v>
      </c>
      <c r="N23" s="8">
        <v>1.1318281646883395</v>
      </c>
      <c r="O23" s="8">
        <v>0.96725585582100537</v>
      </c>
      <c r="P23" s="8">
        <v>1.3068269087174935</v>
      </c>
      <c r="Q23" s="8">
        <v>1.38</v>
      </c>
      <c r="R23" s="8">
        <v>1.35</v>
      </c>
      <c r="S23" s="8">
        <v>1.1299999999999999</v>
      </c>
      <c r="T23" s="8">
        <v>1.1000000000000001</v>
      </c>
      <c r="U23" s="8">
        <v>1.24</v>
      </c>
      <c r="V23" s="8">
        <v>0.85</v>
      </c>
      <c r="W23" s="8">
        <v>1.1599999999999999</v>
      </c>
      <c r="X23" s="8">
        <v>1.25</v>
      </c>
      <c r="Y23" s="8">
        <v>1.4416264488859472</v>
      </c>
      <c r="Z23"/>
      <c r="AA23" s="8"/>
      <c r="AB23" s="8"/>
      <c r="AC23" s="8"/>
      <c r="AD23" s="8">
        <v>0.98</v>
      </c>
      <c r="AE23" s="8">
        <v>1.18</v>
      </c>
      <c r="AF23" s="8"/>
      <c r="AG23" s="8">
        <v>1.3868384300919996</v>
      </c>
      <c r="AH23" s="8">
        <v>1.27</v>
      </c>
      <c r="AI23" s="8">
        <v>1.29</v>
      </c>
      <c r="AJ23" s="8">
        <v>1.34</v>
      </c>
      <c r="AK23" s="8">
        <v>1.04</v>
      </c>
      <c r="AL23" s="8">
        <v>1.23</v>
      </c>
      <c r="AM23" s="8">
        <v>1.23</v>
      </c>
      <c r="AN23" s="8">
        <v>1.7238546201278397</v>
      </c>
      <c r="AO23" s="2">
        <v>1.4311028905514467</v>
      </c>
      <c r="AP23" s="2">
        <v>1.2962157009619864</v>
      </c>
      <c r="AQ23" s="2">
        <v>1.4117180278243748</v>
      </c>
      <c r="AR23" s="2">
        <v>1.800721304035694</v>
      </c>
      <c r="AS23" s="2"/>
      <c r="AT23" s="2">
        <v>0.83074397580598802</v>
      </c>
      <c r="AU23" s="2">
        <v>1.015809906667708</v>
      </c>
      <c r="AV23" s="2">
        <v>1.0860455321074665</v>
      </c>
      <c r="AW23" s="2">
        <v>1.0766173549408165</v>
      </c>
      <c r="AX23" s="2">
        <v>0.8709431067130694</v>
      </c>
      <c r="AY23" s="2">
        <v>1.911005587005387</v>
      </c>
    </row>
    <row r="24" spans="1:51" ht="14.4" x14ac:dyDescent="0.25">
      <c r="A24" s="7" t="s">
        <v>6</v>
      </c>
      <c r="B24" s="9">
        <v>39.4</v>
      </c>
      <c r="C24" s="9">
        <v>27.3</v>
      </c>
      <c r="D24" s="9">
        <v>41.5</v>
      </c>
      <c r="E24" s="9">
        <v>39.6</v>
      </c>
      <c r="F24" s="18"/>
      <c r="G24" s="9">
        <v>23.259382265266449</v>
      </c>
      <c r="H24" s="9">
        <v>25.321552990120349</v>
      </c>
      <c r="I24" s="9">
        <v>20.395913273798762</v>
      </c>
      <c r="J24" s="9">
        <v>23.353683939127542</v>
      </c>
      <c r="K24" s="9">
        <v>16.7</v>
      </c>
      <c r="L24" s="9">
        <v>17.600000000000001</v>
      </c>
      <c r="M24" s="9">
        <v>16.2</v>
      </c>
      <c r="N24" s="9">
        <v>15.922253764944269</v>
      </c>
      <c r="O24" s="9">
        <v>16.041015181548197</v>
      </c>
      <c r="P24" s="9">
        <v>16.600456536822865</v>
      </c>
      <c r="Q24" s="9">
        <v>15.1</v>
      </c>
      <c r="R24" s="9">
        <v>12.2</v>
      </c>
      <c r="S24" s="9">
        <v>13.1</v>
      </c>
      <c r="T24" s="9">
        <v>10.6</v>
      </c>
      <c r="U24" s="8">
        <v>8.1999999999999993</v>
      </c>
      <c r="V24" s="9">
        <v>15.2</v>
      </c>
      <c r="W24" s="8">
        <v>9.59</v>
      </c>
      <c r="X24" s="8">
        <v>8.06</v>
      </c>
      <c r="Y24" s="8">
        <v>8.7644975694746012</v>
      </c>
      <c r="Z24"/>
      <c r="AA24" s="9"/>
      <c r="AB24" s="9"/>
      <c r="AC24" s="9"/>
      <c r="AD24" s="9">
        <v>31.6</v>
      </c>
      <c r="AE24" s="9">
        <v>26.5</v>
      </c>
      <c r="AF24" s="9"/>
      <c r="AG24" s="9">
        <v>21.038359060688649</v>
      </c>
      <c r="AH24" s="8">
        <v>9.48</v>
      </c>
      <c r="AI24" s="9">
        <v>11.1</v>
      </c>
      <c r="AJ24" s="8">
        <v>8.15</v>
      </c>
      <c r="AK24" s="9">
        <v>17.600000000000001</v>
      </c>
      <c r="AL24" s="9">
        <v>15.3</v>
      </c>
      <c r="AM24" s="9">
        <v>14.2</v>
      </c>
      <c r="AN24" s="9">
        <v>11.020504754730572</v>
      </c>
      <c r="AO24" s="2">
        <v>9.2647537073997075</v>
      </c>
      <c r="AP24" s="1">
        <v>13.007223693470539</v>
      </c>
      <c r="AQ24" s="1">
        <v>14.761817320820631</v>
      </c>
      <c r="AR24" s="1">
        <v>11.736437905964721</v>
      </c>
      <c r="AS24" s="1"/>
      <c r="AT24" s="1">
        <v>34.814811813685758</v>
      </c>
      <c r="AU24" s="1">
        <v>26.367611562461573</v>
      </c>
      <c r="AV24" s="1">
        <v>13.334666157684158</v>
      </c>
      <c r="AW24" s="1">
        <v>16.983212251744007</v>
      </c>
      <c r="AX24" s="1">
        <v>16.170234190030083</v>
      </c>
      <c r="AY24" s="1">
        <v>17.778243674098196</v>
      </c>
    </row>
    <row r="25" spans="1:51" ht="14.4" x14ac:dyDescent="0.25">
      <c r="A25" s="7" t="s">
        <v>7</v>
      </c>
      <c r="B25" s="10">
        <v>323</v>
      </c>
      <c r="C25" s="10">
        <v>353</v>
      </c>
      <c r="D25" s="10">
        <v>315</v>
      </c>
      <c r="E25" s="10">
        <v>284</v>
      </c>
      <c r="F25" s="18"/>
      <c r="G25" s="10">
        <v>210.17061907373113</v>
      </c>
      <c r="H25" s="10">
        <v>279.70100648546054</v>
      </c>
      <c r="I25" s="10">
        <v>281.47198390868368</v>
      </c>
      <c r="J25" s="10">
        <v>189.57177709162434</v>
      </c>
      <c r="K25" s="10">
        <v>198</v>
      </c>
      <c r="L25" s="10">
        <v>189</v>
      </c>
      <c r="M25" s="10">
        <v>172</v>
      </c>
      <c r="N25" s="10">
        <v>165.06300334243991</v>
      </c>
      <c r="O25" s="10">
        <v>177.5405500734457</v>
      </c>
      <c r="P25" s="10">
        <v>168.63120639068435</v>
      </c>
      <c r="Q25" s="10">
        <v>136</v>
      </c>
      <c r="R25" s="10">
        <v>135</v>
      </c>
      <c r="S25" s="10">
        <v>140</v>
      </c>
      <c r="T25" s="10">
        <v>124</v>
      </c>
      <c r="U25" s="9">
        <v>86.1</v>
      </c>
      <c r="V25" s="10">
        <v>111</v>
      </c>
      <c r="W25" s="9">
        <v>94.8</v>
      </c>
      <c r="X25" s="9">
        <v>81.7</v>
      </c>
      <c r="Y25" s="10">
        <v>103.65817357208077</v>
      </c>
      <c r="Z25"/>
      <c r="AA25" s="10"/>
      <c r="AB25" s="10"/>
      <c r="AC25" s="10"/>
      <c r="AD25" s="10">
        <v>327</v>
      </c>
      <c r="AE25" s="10">
        <v>254</v>
      </c>
      <c r="AF25" s="10"/>
      <c r="AG25" s="10">
        <v>186.24972257208546</v>
      </c>
      <c r="AH25" s="10">
        <v>110</v>
      </c>
      <c r="AI25" s="10">
        <v>122</v>
      </c>
      <c r="AJ25" s="9">
        <v>94.7</v>
      </c>
      <c r="AK25" s="10">
        <v>199</v>
      </c>
      <c r="AL25" s="10">
        <v>166</v>
      </c>
      <c r="AM25" s="10">
        <v>181</v>
      </c>
      <c r="AN25" s="10">
        <v>129.25797097142015</v>
      </c>
      <c r="AO25" s="3">
        <v>101.03991791661525</v>
      </c>
      <c r="AP25" s="3">
        <v>145.4219655514145</v>
      </c>
      <c r="AQ25" s="3">
        <v>161.75912846268545</v>
      </c>
      <c r="AR25" s="3">
        <v>125.85553093271641</v>
      </c>
      <c r="AS25" s="3"/>
      <c r="AT25" s="3">
        <v>304.89526736831152</v>
      </c>
      <c r="AU25" s="3">
        <v>266.00814569661054</v>
      </c>
      <c r="AV25" s="3">
        <v>126.70739380718197</v>
      </c>
      <c r="AW25" s="3">
        <v>195.5254711061591</v>
      </c>
      <c r="AX25" s="3">
        <v>166.73422544091434</v>
      </c>
      <c r="AY25" s="3">
        <v>163.67221020081286</v>
      </c>
    </row>
    <row r="26" spans="1:51" ht="14.4" x14ac:dyDescent="0.25">
      <c r="A26" s="7" t="s">
        <v>8</v>
      </c>
      <c r="B26" s="10">
        <v>278</v>
      </c>
      <c r="C26" s="8">
        <v>2.67</v>
      </c>
      <c r="D26" s="9">
        <v>90.3</v>
      </c>
      <c r="E26" s="10">
        <v>113</v>
      </c>
      <c r="F26" s="18"/>
      <c r="G26" s="10">
        <v>206.92858429606963</v>
      </c>
      <c r="H26" s="8">
        <v>1.3902882211210801</v>
      </c>
      <c r="I26" s="8">
        <v>3.5965616445975304</v>
      </c>
      <c r="J26" s="10">
        <v>123.26193248061493</v>
      </c>
      <c r="K26" s="9">
        <v>48.5</v>
      </c>
      <c r="L26" s="9">
        <v>63.8</v>
      </c>
      <c r="M26" s="9">
        <v>19.5</v>
      </c>
      <c r="N26" s="9">
        <v>49.807392242658061</v>
      </c>
      <c r="O26" s="9">
        <v>67.511120655715715</v>
      </c>
      <c r="P26" s="9">
        <v>21.24588100936035</v>
      </c>
      <c r="Q26" s="9">
        <v>34.4</v>
      </c>
      <c r="R26" s="9">
        <v>14.1</v>
      </c>
      <c r="S26" s="9">
        <v>48.7</v>
      </c>
      <c r="T26" s="9">
        <v>28.6</v>
      </c>
      <c r="U26" s="9">
        <v>16.5</v>
      </c>
      <c r="V26" s="9">
        <v>17.3</v>
      </c>
      <c r="W26" s="9">
        <v>19.5</v>
      </c>
      <c r="X26" s="9">
        <v>15.5</v>
      </c>
      <c r="Y26" s="9">
        <v>21.339540540262355</v>
      </c>
      <c r="Z26"/>
      <c r="AA26" s="8">
        <v>8.3278756198186219</v>
      </c>
      <c r="AB26" s="8">
        <v>8.0358689372953425</v>
      </c>
      <c r="AC26" s="9">
        <v>23.8</v>
      </c>
      <c r="AD26" s="9">
        <v>10.8</v>
      </c>
      <c r="AE26" s="9">
        <v>23.7</v>
      </c>
      <c r="AF26" s="9"/>
      <c r="AG26" s="10">
        <v>187.54544325894696</v>
      </c>
      <c r="AH26" s="9">
        <v>21.4</v>
      </c>
      <c r="AI26" s="9">
        <v>29.4</v>
      </c>
      <c r="AJ26" s="9">
        <v>19.3</v>
      </c>
      <c r="AK26" s="9">
        <v>46.2</v>
      </c>
      <c r="AL26" s="9">
        <v>33.1</v>
      </c>
      <c r="AM26" s="9">
        <v>36.5</v>
      </c>
      <c r="AN26" s="9">
        <v>35.550664428964659</v>
      </c>
      <c r="AO26" s="1">
        <v>29.461676599217675</v>
      </c>
      <c r="AP26" s="1">
        <v>42.819667035954872</v>
      </c>
      <c r="AQ26" s="1">
        <v>28.770787861549604</v>
      </c>
      <c r="AR26" s="1">
        <v>36.036725358328596</v>
      </c>
      <c r="AS26" s="1"/>
      <c r="AT26" s="1">
        <v>41.533505072878285</v>
      </c>
      <c r="AU26" s="1">
        <v>8.1371221529448459</v>
      </c>
      <c r="AV26" s="1">
        <v>70.995115880973671</v>
      </c>
      <c r="AW26" s="2">
        <v>2.6720066619423908</v>
      </c>
      <c r="AX26" s="2">
        <v>3.0566499252664308</v>
      </c>
      <c r="AY26" s="1">
        <v>32.281636996939575</v>
      </c>
    </row>
    <row r="27" spans="1:51" ht="14.4" x14ac:dyDescent="0.25">
      <c r="A27" s="7" t="s">
        <v>65</v>
      </c>
      <c r="B27" s="9">
        <v>30.2</v>
      </c>
      <c r="C27" s="9">
        <v>32.9</v>
      </c>
      <c r="D27" s="9">
        <v>28.8</v>
      </c>
      <c r="E27" s="9">
        <v>31</v>
      </c>
      <c r="F27" s="18"/>
      <c r="G27" s="9">
        <v>30.91890276483738</v>
      </c>
      <c r="H27" s="9">
        <v>28.91832582955951</v>
      </c>
      <c r="I27" s="9">
        <v>24.647392217011721</v>
      </c>
      <c r="J27" s="9">
        <v>22.992420390187224</v>
      </c>
      <c r="K27" s="9">
        <v>24.5</v>
      </c>
      <c r="L27" s="9">
        <v>24.6</v>
      </c>
      <c r="M27" s="9">
        <v>20</v>
      </c>
      <c r="N27" s="9">
        <v>20.594246618553996</v>
      </c>
      <c r="O27" s="9">
        <v>22.83798127884063</v>
      </c>
      <c r="P27" s="9">
        <v>17.963375020859843</v>
      </c>
      <c r="Q27" s="9">
        <v>17</v>
      </c>
      <c r="R27" s="9">
        <v>15.5</v>
      </c>
      <c r="S27" s="9">
        <v>18</v>
      </c>
      <c r="T27" s="9">
        <v>14.2</v>
      </c>
      <c r="U27" s="9">
        <v>11.1</v>
      </c>
      <c r="V27" s="9">
        <v>12.5</v>
      </c>
      <c r="W27" s="9">
        <v>11</v>
      </c>
      <c r="X27" s="9">
        <v>10.5</v>
      </c>
      <c r="Y27" s="9">
        <v>11.799264353863801</v>
      </c>
      <c r="Z27"/>
      <c r="AA27" s="9"/>
      <c r="AB27" s="9"/>
      <c r="AC27" s="9"/>
      <c r="AD27" s="9">
        <v>36.200000000000003</v>
      </c>
      <c r="AE27" s="9">
        <v>29.3</v>
      </c>
      <c r="AF27" s="9"/>
      <c r="AG27" s="9">
        <v>25.16989192950475</v>
      </c>
      <c r="AH27" s="9">
        <v>89.7</v>
      </c>
      <c r="AI27" s="9">
        <v>95.7</v>
      </c>
      <c r="AJ27" s="10">
        <v>116</v>
      </c>
      <c r="AK27" s="9">
        <v>57.6</v>
      </c>
      <c r="AL27" s="9">
        <v>85.8</v>
      </c>
      <c r="AM27" s="9">
        <v>80.900000000000006</v>
      </c>
      <c r="AN27" s="9">
        <v>15.927719512442666</v>
      </c>
      <c r="AO27" s="1">
        <v>12.477482376399037</v>
      </c>
      <c r="AP27" s="1">
        <v>17.989284937492432</v>
      </c>
      <c r="AQ27" s="1">
        <v>19.650555869194758</v>
      </c>
      <c r="AR27" s="1">
        <v>14.868736421461829</v>
      </c>
      <c r="AS27" s="1"/>
      <c r="AT27" s="1">
        <v>29.945337855303563</v>
      </c>
      <c r="AU27" s="1">
        <v>24.875818679263073</v>
      </c>
      <c r="AV27" s="1">
        <v>18.589949637622315</v>
      </c>
      <c r="AW27" s="1">
        <v>19.129115279998537</v>
      </c>
      <c r="AX27" s="1">
        <v>16.377932871396389</v>
      </c>
      <c r="AY27" s="1">
        <v>20.546500662702741</v>
      </c>
    </row>
    <row r="28" spans="1:51" ht="14.4" x14ac:dyDescent="0.25">
      <c r="A28" s="7" t="s">
        <v>9</v>
      </c>
      <c r="B28" s="9">
        <v>76.2</v>
      </c>
      <c r="C28" s="8">
        <v>9.1999999999999993</v>
      </c>
      <c r="D28" s="9">
        <v>25</v>
      </c>
      <c r="E28" s="9">
        <v>49.1</v>
      </c>
      <c r="F28" s="18"/>
      <c r="G28" s="9">
        <v>65.896184123954924</v>
      </c>
      <c r="H28" s="8">
        <v>5.3847368916394736</v>
      </c>
      <c r="I28" s="9">
        <v>14.339980398523702</v>
      </c>
      <c r="J28" s="9">
        <v>34.154417805774948</v>
      </c>
      <c r="K28" s="9">
        <v>32.6</v>
      </c>
      <c r="L28" s="9">
        <v>38.6</v>
      </c>
      <c r="M28" s="9">
        <v>14.8</v>
      </c>
      <c r="N28" s="9">
        <v>28.912676381683948</v>
      </c>
      <c r="O28" s="9">
        <v>39.339438745809545</v>
      </c>
      <c r="P28" s="9">
        <v>12.137003591904303</v>
      </c>
      <c r="Q28" s="9">
        <v>18.399999999999999</v>
      </c>
      <c r="R28" s="9">
        <v>12.3</v>
      </c>
      <c r="S28" s="9">
        <v>26.6</v>
      </c>
      <c r="T28" s="9">
        <v>15.7</v>
      </c>
      <c r="U28" s="9">
        <v>10.1</v>
      </c>
      <c r="V28" s="8">
        <v>7.84</v>
      </c>
      <c r="W28" s="9">
        <v>10.199999999999999</v>
      </c>
      <c r="X28" s="8">
        <v>9.39</v>
      </c>
      <c r="Y28" s="9">
        <v>11.889097310461132</v>
      </c>
      <c r="Z28"/>
      <c r="AA28" s="9">
        <v>12.219184221028545</v>
      </c>
      <c r="AB28" s="9">
        <v>12.237180795808774</v>
      </c>
      <c r="AC28" s="9">
        <v>16.7</v>
      </c>
      <c r="AD28" s="9">
        <v>17.399999999999999</v>
      </c>
      <c r="AE28" s="9">
        <v>20.399999999999999</v>
      </c>
      <c r="AF28" s="9"/>
      <c r="AG28" s="9">
        <v>40.997053926458292</v>
      </c>
      <c r="AH28" s="9">
        <v>13.8</v>
      </c>
      <c r="AI28" s="9">
        <v>16.5</v>
      </c>
      <c r="AJ28" s="9">
        <v>12.3</v>
      </c>
      <c r="AK28" s="9">
        <v>26.4</v>
      </c>
      <c r="AL28" s="9">
        <v>20.7</v>
      </c>
      <c r="AM28" s="9">
        <v>26.2</v>
      </c>
      <c r="AN28" s="9">
        <v>20.426830135669572</v>
      </c>
      <c r="AO28" s="1">
        <v>17.165758318714531</v>
      </c>
      <c r="AP28" s="1">
        <v>23.49996130612606</v>
      </c>
      <c r="AQ28" s="1">
        <v>19.724627502863601</v>
      </c>
      <c r="AR28" s="1">
        <v>19.447768994030131</v>
      </c>
      <c r="AS28" s="1"/>
      <c r="AT28" s="1">
        <v>12.097459130215757</v>
      </c>
      <c r="AU28" s="1">
        <v>14.947790901005721</v>
      </c>
      <c r="AV28" s="1">
        <v>19.646000533155537</v>
      </c>
      <c r="AW28" s="2">
        <v>7.6888050074945182</v>
      </c>
      <c r="AX28" s="2">
        <v>6.7677692050937299</v>
      </c>
      <c r="AY28" s="1">
        <v>16.570838147234021</v>
      </c>
    </row>
    <row r="29" spans="1:51" ht="14.4" x14ac:dyDescent="0.25">
      <c r="A29" s="7" t="s">
        <v>10</v>
      </c>
      <c r="B29" s="9">
        <v>37.700000000000003</v>
      </c>
      <c r="C29" s="10">
        <v>106</v>
      </c>
      <c r="D29" s="10">
        <v>469</v>
      </c>
      <c r="E29" s="10">
        <v>101</v>
      </c>
      <c r="F29" s="18"/>
      <c r="G29" s="10">
        <v>218.02271858354084</v>
      </c>
      <c r="H29" s="10">
        <v>121.49958090441127</v>
      </c>
      <c r="I29" s="10">
        <v>242.27609019587183</v>
      </c>
      <c r="J29" s="9">
        <v>22.139320743228744</v>
      </c>
      <c r="K29" s="10">
        <v>117</v>
      </c>
      <c r="L29" s="9">
        <v>55.5</v>
      </c>
      <c r="M29" s="9">
        <v>72.8</v>
      </c>
      <c r="N29" s="9">
        <v>70.900203023490747</v>
      </c>
      <c r="O29" s="9">
        <v>96.669499729279977</v>
      </c>
      <c r="P29" s="9">
        <v>72.225470988988022</v>
      </c>
      <c r="Q29" s="9">
        <v>72.400000000000006</v>
      </c>
      <c r="R29" s="9">
        <v>58.9</v>
      </c>
      <c r="S29" s="9">
        <v>66</v>
      </c>
      <c r="T29" s="9">
        <v>42</v>
      </c>
      <c r="U29" s="9">
        <v>28</v>
      </c>
      <c r="V29" s="9">
        <v>66.8</v>
      </c>
      <c r="W29" s="9">
        <v>22.9</v>
      </c>
      <c r="X29" s="9">
        <v>25.2</v>
      </c>
      <c r="Y29" s="9">
        <v>46.875059168441901</v>
      </c>
      <c r="Z29"/>
      <c r="AA29" s="9"/>
      <c r="AB29" s="9"/>
      <c r="AC29" s="9"/>
      <c r="AD29" s="9">
        <v>87.8</v>
      </c>
      <c r="AE29" s="10">
        <v>122</v>
      </c>
      <c r="AF29" s="10"/>
      <c r="AG29" s="8">
        <v>8.895530156555175</v>
      </c>
      <c r="AH29" s="9">
        <v>64.3</v>
      </c>
      <c r="AI29" s="10">
        <v>106</v>
      </c>
      <c r="AJ29" s="9">
        <v>19.399999999999999</v>
      </c>
      <c r="AK29" s="9">
        <v>24.3</v>
      </c>
      <c r="AL29" s="9">
        <v>73.3</v>
      </c>
      <c r="AM29" s="9">
        <v>21.4</v>
      </c>
      <c r="AN29" s="9">
        <v>81.152621560596899</v>
      </c>
      <c r="AO29" s="1">
        <v>10.789002614006691</v>
      </c>
      <c r="AP29" s="1">
        <v>73.910354059433317</v>
      </c>
      <c r="AQ29" s="1">
        <v>61.399981234424132</v>
      </c>
      <c r="AR29" s="1">
        <v>75.734802048011915</v>
      </c>
      <c r="AS29" s="1"/>
      <c r="AT29" s="3">
        <v>200.84110876462671</v>
      </c>
      <c r="AU29" s="3">
        <v>88.52909752826632</v>
      </c>
      <c r="AV29" s="3">
        <v>110.0415225847896</v>
      </c>
      <c r="AW29" s="2">
        <v>34.909096506259431</v>
      </c>
      <c r="AX29" s="2">
        <v>57.091165803280198</v>
      </c>
      <c r="AY29" s="3">
        <v>99.54061978061398</v>
      </c>
    </row>
    <row r="30" spans="1:51" ht="14.4" x14ac:dyDescent="0.25">
      <c r="A30" s="7" t="s">
        <v>11</v>
      </c>
      <c r="B30" s="9">
        <v>73.599999999999994</v>
      </c>
      <c r="C30" s="9">
        <v>99</v>
      </c>
      <c r="D30" s="10">
        <v>101</v>
      </c>
      <c r="E30" s="10">
        <v>122</v>
      </c>
      <c r="F30" s="18"/>
      <c r="G30" s="9">
        <v>89.747507744436007</v>
      </c>
      <c r="H30" s="9">
        <v>91.204149100002965</v>
      </c>
      <c r="I30" s="9">
        <v>98.228132210200798</v>
      </c>
      <c r="J30" s="9">
        <v>87.880049901343966</v>
      </c>
      <c r="K30" s="9">
        <v>76.8</v>
      </c>
      <c r="L30" s="9">
        <v>80.400000000000006</v>
      </c>
      <c r="M30" s="9">
        <v>77.8</v>
      </c>
      <c r="N30" s="9">
        <v>72.927469401245702</v>
      </c>
      <c r="O30" s="9">
        <v>74.192426437532049</v>
      </c>
      <c r="P30" s="9">
        <v>77.214497759503345</v>
      </c>
      <c r="Q30" s="9">
        <v>68.7</v>
      </c>
      <c r="R30" s="9">
        <v>69.5</v>
      </c>
      <c r="S30" s="9">
        <v>68.3</v>
      </c>
      <c r="T30" s="9">
        <v>57.1</v>
      </c>
      <c r="U30" s="9">
        <v>54</v>
      </c>
      <c r="V30" s="9">
        <v>48.2</v>
      </c>
      <c r="W30" s="9">
        <v>53.5</v>
      </c>
      <c r="X30" s="9">
        <v>48.8</v>
      </c>
      <c r="Y30" s="9">
        <v>54.786126266879194</v>
      </c>
      <c r="Z30"/>
      <c r="AA30" s="9"/>
      <c r="AB30" s="9"/>
      <c r="AC30" s="9"/>
      <c r="AD30" s="10">
        <v>125</v>
      </c>
      <c r="AE30" s="9">
        <v>96</v>
      </c>
      <c r="AF30" s="9"/>
      <c r="AG30" s="9">
        <v>86.275641845053272</v>
      </c>
      <c r="AH30" s="9">
        <v>60</v>
      </c>
      <c r="AI30" s="9">
        <v>59.6</v>
      </c>
      <c r="AJ30" s="9">
        <v>49</v>
      </c>
      <c r="AK30" s="9">
        <v>77.900000000000006</v>
      </c>
      <c r="AL30" s="9">
        <v>72.2</v>
      </c>
      <c r="AM30" s="9">
        <v>79</v>
      </c>
      <c r="AN30" s="9">
        <v>60.318723600219883</v>
      </c>
      <c r="AO30" s="1">
        <v>56.988946811595333</v>
      </c>
      <c r="AP30" s="1">
        <v>70.179124203681326</v>
      </c>
      <c r="AQ30" s="1">
        <v>77.68837110747117</v>
      </c>
      <c r="AR30" s="1">
        <v>67.473183403957123</v>
      </c>
      <c r="AS30" s="1"/>
      <c r="AT30" s="1">
        <v>91.28075734339285</v>
      </c>
      <c r="AU30" s="1">
        <v>83.043251918412679</v>
      </c>
      <c r="AV30" s="1">
        <v>94.331088425225715</v>
      </c>
      <c r="AW30" s="1">
        <v>68.360646938573083</v>
      </c>
      <c r="AX30" s="1">
        <v>63.811763367816049</v>
      </c>
      <c r="AY30" s="1">
        <v>86.29080802250067</v>
      </c>
    </row>
    <row r="31" spans="1:51" ht="14.4" x14ac:dyDescent="0.25">
      <c r="A31" s="7" t="s">
        <v>12</v>
      </c>
      <c r="B31" s="9">
        <v>13.2</v>
      </c>
      <c r="C31" s="9">
        <v>20.2</v>
      </c>
      <c r="D31" s="9">
        <v>14.5</v>
      </c>
      <c r="E31" s="9">
        <v>15.2</v>
      </c>
      <c r="F31" s="18"/>
      <c r="G31" s="9">
        <v>19.116640517909563</v>
      </c>
      <c r="H31" s="9">
        <v>19.951980959372843</v>
      </c>
      <c r="I31" s="9">
        <v>21.592397711634483</v>
      </c>
      <c r="J31" s="9">
        <v>18.341304963240628</v>
      </c>
      <c r="K31" s="9">
        <v>18.8</v>
      </c>
      <c r="L31" s="9">
        <v>19.2</v>
      </c>
      <c r="M31" s="9">
        <v>19.600000000000001</v>
      </c>
      <c r="N31" s="9">
        <v>19.066880459933351</v>
      </c>
      <c r="O31" s="9">
        <v>19.629132397582072</v>
      </c>
      <c r="P31" s="9">
        <v>19.494907489098221</v>
      </c>
      <c r="Q31" s="9">
        <v>18</v>
      </c>
      <c r="R31" s="9">
        <v>18.100000000000001</v>
      </c>
      <c r="S31" s="9">
        <v>18.100000000000001</v>
      </c>
      <c r="T31" s="9">
        <v>17</v>
      </c>
      <c r="U31" s="9">
        <v>17.399999999999999</v>
      </c>
      <c r="V31" s="9">
        <v>14.4</v>
      </c>
      <c r="W31" s="9">
        <v>17.100000000000001</v>
      </c>
      <c r="X31" s="9">
        <v>16.600000000000001</v>
      </c>
      <c r="Y31" s="9">
        <v>16.640091612851915</v>
      </c>
      <c r="Z31"/>
      <c r="AA31" s="9"/>
      <c r="AB31" s="9"/>
      <c r="AC31" s="9"/>
      <c r="AD31" s="9">
        <v>18.7</v>
      </c>
      <c r="AE31" s="9">
        <v>19.2</v>
      </c>
      <c r="AF31" s="9"/>
      <c r="AG31" s="9">
        <v>18.899493719907191</v>
      </c>
      <c r="AH31" s="9">
        <v>18.3</v>
      </c>
      <c r="AI31" s="9">
        <v>18.7</v>
      </c>
      <c r="AJ31" s="9">
        <v>18.8</v>
      </c>
      <c r="AK31" s="9">
        <v>20.5</v>
      </c>
      <c r="AL31" s="9">
        <v>19.600000000000001</v>
      </c>
      <c r="AM31" s="9">
        <v>20.6</v>
      </c>
      <c r="AN31" s="9">
        <v>18.995754124768258</v>
      </c>
      <c r="AO31" s="1">
        <v>19.309873329597679</v>
      </c>
      <c r="AP31" s="1">
        <v>19.96579286086088</v>
      </c>
      <c r="AQ31" s="1">
        <v>19.561587611861015</v>
      </c>
      <c r="AR31" s="1">
        <v>18.811758065829856</v>
      </c>
      <c r="AS31" s="1"/>
      <c r="AT31" s="1">
        <v>30.363802168143739</v>
      </c>
      <c r="AU31" s="1">
        <v>19.332824182511647</v>
      </c>
      <c r="AV31" s="1">
        <v>35.011642762168712</v>
      </c>
      <c r="AW31" s="1">
        <v>17.829815624731751</v>
      </c>
      <c r="AX31" s="1">
        <v>17.588541764243267</v>
      </c>
      <c r="AY31" s="1">
        <v>20.839309973751561</v>
      </c>
    </row>
    <row r="32" spans="1:51" ht="14.4" x14ac:dyDescent="0.25">
      <c r="A32" s="7" t="s">
        <v>13</v>
      </c>
      <c r="B32" s="8">
        <v>7.43</v>
      </c>
      <c r="C32" s="8">
        <v>2.8</v>
      </c>
      <c r="D32" s="9">
        <v>16</v>
      </c>
      <c r="E32" s="9">
        <v>41.4</v>
      </c>
      <c r="F32" s="18"/>
      <c r="G32" s="9">
        <v>36.665405480132058</v>
      </c>
      <c r="H32" s="9">
        <v>24.152893079728884</v>
      </c>
      <c r="I32" s="9">
        <v>70.349444805256766</v>
      </c>
      <c r="J32" s="9">
        <v>83.359997420918532</v>
      </c>
      <c r="K32" s="9">
        <v>54.8</v>
      </c>
      <c r="L32" s="9">
        <v>49.9</v>
      </c>
      <c r="M32" s="9">
        <v>56.2</v>
      </c>
      <c r="N32" s="9">
        <v>58.263635762766931</v>
      </c>
      <c r="O32" s="9">
        <v>60.686176269850499</v>
      </c>
      <c r="P32" s="9">
        <v>52.998294335755148</v>
      </c>
      <c r="Q32" s="9">
        <v>80.599999999999994</v>
      </c>
      <c r="R32" s="9">
        <v>65.3</v>
      </c>
      <c r="S32" s="9">
        <v>68.099999999999994</v>
      </c>
      <c r="T32" s="10">
        <v>113</v>
      </c>
      <c r="U32" s="9">
        <v>67.099999999999994</v>
      </c>
      <c r="V32" s="9">
        <v>82.4</v>
      </c>
      <c r="W32" s="9">
        <v>91.3</v>
      </c>
      <c r="X32" s="10">
        <v>113</v>
      </c>
      <c r="Y32" s="10">
        <v>116.1828199774301</v>
      </c>
      <c r="Z32"/>
      <c r="AA32" s="9">
        <v>44.101585092796313</v>
      </c>
      <c r="AB32" s="9">
        <v>44.462864764468677</v>
      </c>
      <c r="AC32" s="8">
        <v>8.2200000000000006</v>
      </c>
      <c r="AD32" s="9">
        <v>19.399999999999999</v>
      </c>
      <c r="AE32" s="9">
        <v>48.3</v>
      </c>
      <c r="AF32" s="9"/>
      <c r="AG32" s="9">
        <v>90.435919894173608</v>
      </c>
      <c r="AH32" s="10">
        <v>136</v>
      </c>
      <c r="AI32" s="10">
        <v>127</v>
      </c>
      <c r="AJ32" s="10">
        <v>116</v>
      </c>
      <c r="AK32" s="9">
        <v>49.6</v>
      </c>
      <c r="AL32" s="9">
        <v>94.3</v>
      </c>
      <c r="AM32" s="9">
        <v>97.3</v>
      </c>
      <c r="AN32" s="10">
        <v>104.70396662603525</v>
      </c>
      <c r="AO32" s="1">
        <v>97.537207718396601</v>
      </c>
      <c r="AP32" s="1">
        <v>86.147798175810536</v>
      </c>
      <c r="AQ32" s="1">
        <v>88.788427290903314</v>
      </c>
      <c r="AR32" s="3">
        <v>141.14990232163126</v>
      </c>
      <c r="AS32" s="3"/>
      <c r="AT32" s="1">
        <v>19.105861249972644</v>
      </c>
      <c r="AU32" s="1">
        <v>30.382857192277591</v>
      </c>
      <c r="AV32" s="1">
        <v>95.058716977747267</v>
      </c>
      <c r="AW32" s="1">
        <v>32.024387130685568</v>
      </c>
      <c r="AX32" s="1">
        <v>43.614421413503429</v>
      </c>
      <c r="AY32" s="3">
        <v>103.71043653149653</v>
      </c>
    </row>
    <row r="33" spans="1:51" ht="14.4" x14ac:dyDescent="0.25">
      <c r="A33" s="7" t="s">
        <v>66</v>
      </c>
      <c r="B33" s="10">
        <v>448</v>
      </c>
      <c r="C33" s="10">
        <v>563</v>
      </c>
      <c r="D33" s="10">
        <v>857</v>
      </c>
      <c r="E33" s="10">
        <v>440</v>
      </c>
      <c r="F33" s="18"/>
      <c r="G33" s="10">
        <v>820.62347430626778</v>
      </c>
      <c r="H33" s="10">
        <v>565.51667181192613</v>
      </c>
      <c r="I33" s="10">
        <v>799.84148508852775</v>
      </c>
      <c r="J33" s="10">
        <v>438.32046571065348</v>
      </c>
      <c r="K33" s="10">
        <v>725</v>
      </c>
      <c r="L33" s="10">
        <v>801</v>
      </c>
      <c r="M33" s="10">
        <v>636</v>
      </c>
      <c r="N33" s="10">
        <v>780.23879042785904</v>
      </c>
      <c r="O33" s="10">
        <v>763.976804979706</v>
      </c>
      <c r="P33" s="10">
        <v>633.67824544086545</v>
      </c>
      <c r="Q33" s="10">
        <v>520</v>
      </c>
      <c r="R33" s="10">
        <v>573</v>
      </c>
      <c r="S33" s="10">
        <v>634</v>
      </c>
      <c r="T33" s="10">
        <v>510</v>
      </c>
      <c r="U33" s="10">
        <v>573</v>
      </c>
      <c r="V33" s="10">
        <v>329</v>
      </c>
      <c r="W33" s="10">
        <v>480</v>
      </c>
      <c r="X33" s="10">
        <v>454</v>
      </c>
      <c r="Y33" s="10">
        <v>399.84085235282197</v>
      </c>
      <c r="Z33"/>
      <c r="AA33" s="10">
        <v>467.19616369259523</v>
      </c>
      <c r="AB33" s="10">
        <v>535.41228658538466</v>
      </c>
      <c r="AC33" s="10">
        <v>758</v>
      </c>
      <c r="AD33" s="10">
        <v>502</v>
      </c>
      <c r="AE33" s="10">
        <v>519</v>
      </c>
      <c r="AF33" s="10"/>
      <c r="AG33" s="10">
        <v>661.38245726456989</v>
      </c>
      <c r="AH33" s="10">
        <v>528</v>
      </c>
      <c r="AI33" s="10">
        <v>569</v>
      </c>
      <c r="AJ33" s="10">
        <v>503</v>
      </c>
      <c r="AK33" s="10">
        <v>713</v>
      </c>
      <c r="AL33" s="10">
        <v>602</v>
      </c>
      <c r="AM33" s="10">
        <v>641</v>
      </c>
      <c r="AN33" s="10">
        <v>634.56513621490978</v>
      </c>
      <c r="AO33" s="3">
        <v>562.8720459149921</v>
      </c>
      <c r="AP33" s="3">
        <v>683.48553563506448</v>
      </c>
      <c r="AQ33" s="3">
        <v>616.78404287650687</v>
      </c>
      <c r="AR33" s="3">
        <v>508.11567772834201</v>
      </c>
      <c r="AS33" s="3"/>
      <c r="AT33" s="3">
        <v>510.33855722229987</v>
      </c>
      <c r="AU33" s="3">
        <v>513.17886576932335</v>
      </c>
      <c r="AV33" s="3">
        <v>515.76293619028638</v>
      </c>
      <c r="AW33" s="3">
        <v>386.94545467224111</v>
      </c>
      <c r="AX33" s="3">
        <v>408.79586968213056</v>
      </c>
      <c r="AY33" s="3">
        <v>555.61067204534822</v>
      </c>
    </row>
    <row r="34" spans="1:51" ht="14.4" x14ac:dyDescent="0.25">
      <c r="A34" s="18" t="s">
        <v>14</v>
      </c>
      <c r="B34" s="9">
        <v>14.8</v>
      </c>
      <c r="C34" s="9">
        <v>17.600000000000001</v>
      </c>
      <c r="D34" s="9">
        <v>14.6</v>
      </c>
      <c r="E34" s="9">
        <v>12.2</v>
      </c>
      <c r="F34" s="18"/>
      <c r="G34" s="9">
        <v>14.876693981253519</v>
      </c>
      <c r="H34" s="9">
        <v>19.08199956513079</v>
      </c>
      <c r="I34" s="9">
        <v>15.324730792480723</v>
      </c>
      <c r="J34" s="9">
        <v>24.398010051655273</v>
      </c>
      <c r="K34" s="9">
        <v>13.2</v>
      </c>
      <c r="L34" s="9">
        <v>14.3</v>
      </c>
      <c r="M34" s="9">
        <v>20</v>
      </c>
      <c r="N34" s="9">
        <v>13.651320815599576</v>
      </c>
      <c r="O34" s="9">
        <v>12.614192210475629</v>
      </c>
      <c r="P34" s="9">
        <v>18.155652960522438</v>
      </c>
      <c r="Q34" s="9">
        <v>27.5</v>
      </c>
      <c r="R34" s="9">
        <v>13.7</v>
      </c>
      <c r="S34" s="9">
        <v>14.1</v>
      </c>
      <c r="T34" s="9">
        <v>11.9</v>
      </c>
      <c r="U34" s="9">
        <v>12.6</v>
      </c>
      <c r="V34" s="9">
        <v>28</v>
      </c>
      <c r="W34" s="9">
        <v>15.3</v>
      </c>
      <c r="X34" s="9">
        <v>11.9</v>
      </c>
      <c r="Y34" s="9">
        <v>15.865693153093535</v>
      </c>
      <c r="Z34" s="16"/>
      <c r="AA34" s="9">
        <v>36.72460189664352</v>
      </c>
      <c r="AB34" s="9">
        <v>28.198222917155896</v>
      </c>
      <c r="AC34" s="9">
        <v>29.1</v>
      </c>
      <c r="AD34" s="9">
        <v>27.2</v>
      </c>
      <c r="AE34" s="9">
        <v>26.2</v>
      </c>
      <c r="AF34" s="9"/>
      <c r="AG34" s="9">
        <v>14.70200442675676</v>
      </c>
      <c r="AH34" s="9">
        <v>12.2</v>
      </c>
      <c r="AI34" s="9">
        <v>12.4</v>
      </c>
      <c r="AJ34" s="9">
        <v>10.7</v>
      </c>
      <c r="AK34" s="9">
        <v>13.6</v>
      </c>
      <c r="AL34" s="9">
        <v>16.100000000000001</v>
      </c>
      <c r="AM34" s="9">
        <v>14.9</v>
      </c>
      <c r="AN34" s="9">
        <v>11.73370773006509</v>
      </c>
      <c r="AO34" s="1">
        <v>11.479339984385632</v>
      </c>
      <c r="AP34" s="1">
        <v>12.146156857575424</v>
      </c>
      <c r="AQ34" s="1">
        <v>16.449651788075354</v>
      </c>
      <c r="AR34" s="1">
        <v>17.552401699702681</v>
      </c>
      <c r="AS34" s="1"/>
      <c r="AT34" s="1">
        <v>22.967294478747952</v>
      </c>
      <c r="AU34" s="1">
        <v>21.451818055965898</v>
      </c>
      <c r="AV34" s="1">
        <v>17.387055947811668</v>
      </c>
      <c r="AW34" s="1">
        <v>23.294644660552006</v>
      </c>
      <c r="AX34" s="1">
        <v>22.755887995333886</v>
      </c>
      <c r="AY34" s="1">
        <v>32.065379683985782</v>
      </c>
    </row>
    <row r="35" spans="1:51" ht="14.4" x14ac:dyDescent="0.25">
      <c r="A35" s="7" t="s">
        <v>15</v>
      </c>
      <c r="B35" s="9">
        <v>36.1</v>
      </c>
      <c r="C35" s="9">
        <v>45.1</v>
      </c>
      <c r="D35" s="9">
        <v>32</v>
      </c>
      <c r="E35" s="9">
        <v>36</v>
      </c>
      <c r="F35" s="18"/>
      <c r="G35" s="9">
        <v>61.975882909244753</v>
      </c>
      <c r="H35" s="9">
        <v>58.356173852326741</v>
      </c>
      <c r="I35" s="9">
        <v>29.701081455702376</v>
      </c>
      <c r="J35" s="10">
        <v>106.51315762045596</v>
      </c>
      <c r="K35" s="9">
        <v>77.7</v>
      </c>
      <c r="L35" s="9">
        <v>62.5</v>
      </c>
      <c r="M35" s="9">
        <v>51.8</v>
      </c>
      <c r="N35" s="10">
        <v>121.06706057999392</v>
      </c>
      <c r="O35" s="10">
        <v>106.40734797516271</v>
      </c>
      <c r="P35" s="10">
        <v>139.14454732501235</v>
      </c>
      <c r="Q35" s="10">
        <v>128</v>
      </c>
      <c r="R35" s="10">
        <v>107</v>
      </c>
      <c r="S35" s="10">
        <v>104</v>
      </c>
      <c r="T35" s="10">
        <v>160</v>
      </c>
      <c r="U35" s="10">
        <v>138</v>
      </c>
      <c r="V35" s="10">
        <v>171</v>
      </c>
      <c r="W35" s="10">
        <v>142</v>
      </c>
      <c r="X35" s="10">
        <v>131</v>
      </c>
      <c r="Y35" s="10">
        <v>200.72194166279672</v>
      </c>
      <c r="Z35"/>
      <c r="AA35" s="10">
        <v>204.6150729421492</v>
      </c>
      <c r="AB35" s="9">
        <v>75.565449241249638</v>
      </c>
      <c r="AC35" s="9">
        <v>50.2</v>
      </c>
      <c r="AD35" s="9">
        <v>38.200000000000003</v>
      </c>
      <c r="AE35" s="9">
        <v>79</v>
      </c>
      <c r="AF35" s="9"/>
      <c r="AG35" s="9">
        <v>97.725519912573887</v>
      </c>
      <c r="AH35" s="9">
        <v>96.5</v>
      </c>
      <c r="AI35" s="10">
        <v>103</v>
      </c>
      <c r="AJ35" s="10">
        <v>103</v>
      </c>
      <c r="AK35" s="9">
        <v>54.2</v>
      </c>
      <c r="AL35" s="9">
        <v>92.3</v>
      </c>
      <c r="AM35" s="9">
        <v>47.9</v>
      </c>
      <c r="AN35" s="10">
        <v>196.45549430293579</v>
      </c>
      <c r="AO35" s="3">
        <v>112.41417320913661</v>
      </c>
      <c r="AP35" s="3">
        <v>114.92666119460355</v>
      </c>
      <c r="AQ35" s="3">
        <v>151.29666880167881</v>
      </c>
      <c r="AR35" s="3">
        <v>171.97502923485362</v>
      </c>
      <c r="AS35" s="3"/>
      <c r="AT35" s="3">
        <v>104.67143371250037</v>
      </c>
      <c r="AU35" s="3">
        <v>86.344812978445049</v>
      </c>
      <c r="AV35" s="3">
        <v>330.0113627766018</v>
      </c>
      <c r="AW35" s="3">
        <v>153.45581284993014</v>
      </c>
      <c r="AX35" s="3">
        <v>176.67087710482735</v>
      </c>
      <c r="AY35" s="3">
        <v>462.42498093146611</v>
      </c>
    </row>
    <row r="36" spans="1:51" ht="14.4" x14ac:dyDescent="0.25">
      <c r="A36" s="7" t="s">
        <v>16</v>
      </c>
      <c r="B36" s="8">
        <v>0.88</v>
      </c>
      <c r="C36" s="8">
        <v>1.48</v>
      </c>
      <c r="D36" s="8">
        <v>0.63</v>
      </c>
      <c r="E36" s="8">
        <v>0.73</v>
      </c>
      <c r="F36" s="18"/>
      <c r="G36" s="8">
        <v>3.5056431514947231</v>
      </c>
      <c r="H36" s="8">
        <v>2.946417436985973</v>
      </c>
      <c r="I36" s="8">
        <v>3.8298986577718366</v>
      </c>
      <c r="J36" s="8">
        <v>5.9500557305110391</v>
      </c>
      <c r="K36" s="8">
        <v>3.99</v>
      </c>
      <c r="L36" s="8">
        <v>4.2</v>
      </c>
      <c r="M36" s="8">
        <v>5.38</v>
      </c>
      <c r="N36" s="8">
        <v>4.2709290048019959</v>
      </c>
      <c r="O36" s="8">
        <v>4.1511846577782139</v>
      </c>
      <c r="P36" s="8">
        <v>4.4880144963415374</v>
      </c>
      <c r="Q36" s="8">
        <v>7.07</v>
      </c>
      <c r="R36" s="8">
        <v>3.84</v>
      </c>
      <c r="S36" s="8">
        <v>4.79</v>
      </c>
      <c r="T36" s="8">
        <v>5.57</v>
      </c>
      <c r="U36" s="8">
        <v>3.69</v>
      </c>
      <c r="V36" s="8">
        <v>5.62</v>
      </c>
      <c r="W36" s="8">
        <v>5.49</v>
      </c>
      <c r="X36" s="8">
        <v>4.21</v>
      </c>
      <c r="Y36" s="8">
        <v>6.1052982011756578</v>
      </c>
      <c r="Z36"/>
      <c r="AA36" s="8">
        <v>8.7290913878575793</v>
      </c>
      <c r="AB36" s="8">
        <v>6.9063220328702331</v>
      </c>
      <c r="AC36" s="8">
        <v>2.73</v>
      </c>
      <c r="AD36" s="8">
        <v>5.41</v>
      </c>
      <c r="AE36" s="8">
        <v>5.85</v>
      </c>
      <c r="AF36" s="8"/>
      <c r="AG36" s="8">
        <v>4.9334939953688925</v>
      </c>
      <c r="AH36" s="8">
        <v>7.01</v>
      </c>
      <c r="AI36" s="8">
        <v>7.24</v>
      </c>
      <c r="AJ36" s="8">
        <v>7.44</v>
      </c>
      <c r="AK36" s="8">
        <v>5.89</v>
      </c>
      <c r="AL36" s="8">
        <v>7.94</v>
      </c>
      <c r="AM36" s="8">
        <v>7.18</v>
      </c>
      <c r="AN36" s="8">
        <v>6.437168760370799</v>
      </c>
      <c r="AO36" s="2">
        <v>6.9717946300977571</v>
      </c>
      <c r="AP36" s="2">
        <v>6.0420185178916199</v>
      </c>
      <c r="AQ36" s="2">
        <v>9.0630702386858673</v>
      </c>
      <c r="AR36" s="1">
        <v>10.952499030776446</v>
      </c>
      <c r="AS36" s="1"/>
      <c r="AT36" s="2">
        <v>3.5123340057151577</v>
      </c>
      <c r="AU36" s="2">
        <v>6.1582021851312136</v>
      </c>
      <c r="AV36" s="2">
        <v>8.4009587604303455</v>
      </c>
      <c r="AW36" s="2">
        <v>9.6597571439462655</v>
      </c>
      <c r="AX36" s="2">
        <v>8.2574677972997765</v>
      </c>
      <c r="AY36" s="1">
        <v>13.244881728421921</v>
      </c>
    </row>
    <row r="37" spans="1:51" ht="14.4" x14ac:dyDescent="0.25">
      <c r="A37" s="7" t="s">
        <v>17</v>
      </c>
      <c r="B37" s="8">
        <v>0.53</v>
      </c>
      <c r="C37" s="8">
        <v>0.56999999999999995</v>
      </c>
      <c r="D37" s="8">
        <v>0.87</v>
      </c>
      <c r="E37" s="8">
        <v>0.41</v>
      </c>
      <c r="F37" s="18"/>
      <c r="G37" s="8">
        <v>0.73147856729007377</v>
      </c>
      <c r="H37" s="8">
        <v>0.85277410190090763</v>
      </c>
      <c r="I37" s="8">
        <v>1.2683289880680721</v>
      </c>
      <c r="J37" s="8">
        <v>1.4981417146730236</v>
      </c>
      <c r="K37" s="8">
        <v>0.77</v>
      </c>
      <c r="L37" s="8">
        <v>0.85</v>
      </c>
      <c r="M37" s="8">
        <v>1.05</v>
      </c>
      <c r="N37" s="8">
        <v>0.80408650113972135</v>
      </c>
      <c r="O37" s="8">
        <v>0.82756547585923823</v>
      </c>
      <c r="P37" s="8">
        <v>0.97819189216987024</v>
      </c>
      <c r="Q37" s="8">
        <v>1.68</v>
      </c>
      <c r="R37" s="8">
        <v>0.92</v>
      </c>
      <c r="S37" s="8">
        <v>0.82</v>
      </c>
      <c r="T37" s="8">
        <v>0.78</v>
      </c>
      <c r="U37" s="8">
        <v>0.7</v>
      </c>
      <c r="V37" s="8">
        <v>1.17</v>
      </c>
      <c r="W37" s="8">
        <v>0.99</v>
      </c>
      <c r="X37" s="8">
        <v>0.81</v>
      </c>
      <c r="Y37" s="8">
        <v>1.0835929266729216</v>
      </c>
      <c r="Z37"/>
      <c r="AA37" s="8"/>
      <c r="AB37" s="8"/>
      <c r="AC37" s="8"/>
      <c r="AD37" s="8">
        <v>1.1299999999999999</v>
      </c>
      <c r="AE37" s="8">
        <v>1.59</v>
      </c>
      <c r="AF37" s="8"/>
      <c r="AG37" s="8">
        <v>0.78078077649323552</v>
      </c>
      <c r="AH37" s="8">
        <v>1.31</v>
      </c>
      <c r="AI37" s="8">
        <v>1.23</v>
      </c>
      <c r="AJ37" s="8">
        <v>1.05</v>
      </c>
      <c r="AK37" s="8">
        <v>1.04</v>
      </c>
      <c r="AL37" s="8">
        <v>1.38</v>
      </c>
      <c r="AM37" s="8">
        <v>1.22</v>
      </c>
      <c r="AN37" s="8">
        <v>1.0478955924328754</v>
      </c>
      <c r="AO37" s="2">
        <v>1.0011940288089434</v>
      </c>
      <c r="AP37" s="2">
        <v>0.88235562978348547</v>
      </c>
      <c r="AQ37" s="2">
        <v>1.1431750072335247</v>
      </c>
      <c r="AR37" s="2">
        <v>1.5551792796023471</v>
      </c>
      <c r="AS37" s="2"/>
      <c r="AT37" s="2">
        <v>0.95685050743897493</v>
      </c>
      <c r="AU37" s="2">
        <v>0.7049093514156104</v>
      </c>
      <c r="AV37" s="2">
        <v>0.98664042030802812</v>
      </c>
      <c r="AW37" s="2">
        <v>0.92352756886254639</v>
      </c>
      <c r="AX37" s="2">
        <v>0.96644688766135856</v>
      </c>
      <c r="AY37" s="2">
        <v>1.7884481976687714</v>
      </c>
    </row>
    <row r="38" spans="1:51" ht="14.4" x14ac:dyDescent="0.25">
      <c r="A38" s="7" t="s">
        <v>18</v>
      </c>
      <c r="B38" s="8">
        <v>0.2</v>
      </c>
      <c r="C38" s="8">
        <v>0.24</v>
      </c>
      <c r="D38" s="8">
        <v>0.42</v>
      </c>
      <c r="E38" s="8">
        <v>1.1200000000000001</v>
      </c>
      <c r="F38" s="18"/>
      <c r="G38" s="8">
        <v>2.1312644946338528</v>
      </c>
      <c r="H38" s="8">
        <v>0.99883807844679129</v>
      </c>
      <c r="I38" s="8">
        <v>2.9115988417571175</v>
      </c>
      <c r="J38" s="8">
        <v>1.442771570022469</v>
      </c>
      <c r="K38" s="8">
        <v>3.08</v>
      </c>
      <c r="L38" s="8">
        <v>3.58</v>
      </c>
      <c r="M38" s="8">
        <v>2.2200000000000002</v>
      </c>
      <c r="N38" s="8">
        <v>2.7594721856582436</v>
      </c>
      <c r="O38" s="8">
        <v>4.4363617525315373</v>
      </c>
      <c r="P38" s="8">
        <v>2.7882914042901907</v>
      </c>
      <c r="Q38" s="8">
        <v>3.15</v>
      </c>
      <c r="R38" s="8">
        <v>2.88</v>
      </c>
      <c r="S38" s="8">
        <v>2.97</v>
      </c>
      <c r="T38" s="8">
        <v>3.94</v>
      </c>
      <c r="U38" s="8">
        <v>1.5</v>
      </c>
      <c r="V38" s="8">
        <v>2.16</v>
      </c>
      <c r="W38" s="8">
        <v>2.2400000000000002</v>
      </c>
      <c r="X38" s="8">
        <v>6.01</v>
      </c>
      <c r="Y38" s="8">
        <v>4.5623106520072527</v>
      </c>
      <c r="Z38"/>
      <c r="AA38" s="8"/>
      <c r="AB38" s="8"/>
      <c r="AC38" s="8"/>
      <c r="AD38" s="8">
        <v>1.54</v>
      </c>
      <c r="AE38" s="8">
        <v>4.3099999999999996</v>
      </c>
      <c r="AF38" s="8"/>
      <c r="AG38" s="8">
        <v>3.4940763315735932</v>
      </c>
      <c r="AH38" s="8">
        <v>8.4499999999999993</v>
      </c>
      <c r="AI38" s="8">
        <v>8.01</v>
      </c>
      <c r="AJ38" s="8">
        <v>5.74</v>
      </c>
      <c r="AK38" s="8">
        <v>4.7699999999999996</v>
      </c>
      <c r="AL38" s="8">
        <v>7.55</v>
      </c>
      <c r="AM38" s="8">
        <v>6.29</v>
      </c>
      <c r="AN38" s="8">
        <v>6.1413429344952641</v>
      </c>
      <c r="AO38" s="2">
        <v>4.9006484409596789</v>
      </c>
      <c r="AP38" s="2">
        <v>5.3405272976523408</v>
      </c>
      <c r="AQ38" s="2">
        <v>5.7504381047353643</v>
      </c>
      <c r="AR38" s="1">
        <v>11.6549875753915</v>
      </c>
      <c r="AS38" s="1"/>
      <c r="AT38" s="2">
        <v>1.5298291089756808</v>
      </c>
      <c r="AU38" s="2">
        <v>0.47359516523206746</v>
      </c>
      <c r="AV38" s="2">
        <v>2.5152896196638155</v>
      </c>
      <c r="AW38" s="2">
        <v>1.1220207113277885</v>
      </c>
      <c r="AX38" s="2">
        <v>1.1043719565144212</v>
      </c>
      <c r="AY38" s="2">
        <v>3.1328325493107165</v>
      </c>
    </row>
    <row r="39" spans="1:51" ht="14.4" x14ac:dyDescent="0.25">
      <c r="A39" s="7" t="s">
        <v>67</v>
      </c>
      <c r="B39" s="10">
        <v>129</v>
      </c>
      <c r="C39" s="9">
        <v>92.5</v>
      </c>
      <c r="D39" s="10">
        <v>110</v>
      </c>
      <c r="E39" s="10">
        <v>237</v>
      </c>
      <c r="F39" s="18"/>
      <c r="G39" s="10">
        <v>231.7341175232356</v>
      </c>
      <c r="H39" s="10">
        <v>268.95138866255979</v>
      </c>
      <c r="I39" s="10">
        <v>112.29526513450571</v>
      </c>
      <c r="J39" s="10">
        <v>424.8612959471352</v>
      </c>
      <c r="K39" s="10">
        <v>365</v>
      </c>
      <c r="L39" s="10">
        <v>386</v>
      </c>
      <c r="M39" s="10">
        <v>369</v>
      </c>
      <c r="N39" s="10">
        <v>361.79099262841356</v>
      </c>
      <c r="O39" s="10">
        <v>375.80954745649376</v>
      </c>
      <c r="P39" s="10">
        <v>384.10632425267164</v>
      </c>
      <c r="Q39" s="10">
        <v>412</v>
      </c>
      <c r="R39" s="10">
        <v>447</v>
      </c>
      <c r="S39" s="10">
        <v>498</v>
      </c>
      <c r="T39" s="10">
        <v>553</v>
      </c>
      <c r="U39" s="10">
        <v>466</v>
      </c>
      <c r="V39" s="10">
        <v>919</v>
      </c>
      <c r="W39" s="10">
        <v>527</v>
      </c>
      <c r="X39" s="10">
        <v>470</v>
      </c>
      <c r="Y39" s="10">
        <v>414.79133445033932</v>
      </c>
      <c r="Z39"/>
      <c r="AA39" s="10">
        <v>322.47319446450172</v>
      </c>
      <c r="AB39" s="10">
        <v>379.81692376654667</v>
      </c>
      <c r="AC39" s="10">
        <v>140</v>
      </c>
      <c r="AD39" s="10">
        <v>290</v>
      </c>
      <c r="AE39" s="10">
        <v>262</v>
      </c>
      <c r="AF39" s="10"/>
      <c r="AG39" s="10">
        <v>419.95960134763044</v>
      </c>
      <c r="AH39" s="10">
        <v>596</v>
      </c>
      <c r="AI39" s="10">
        <v>638</v>
      </c>
      <c r="AJ39" s="10">
        <v>537</v>
      </c>
      <c r="AK39" s="10">
        <v>458</v>
      </c>
      <c r="AL39" s="10">
        <v>478</v>
      </c>
      <c r="AM39" s="10">
        <v>430</v>
      </c>
      <c r="AN39" s="10">
        <v>531.47789355388136</v>
      </c>
      <c r="AO39" s="3">
        <v>502.05914896426657</v>
      </c>
      <c r="AP39" s="3">
        <v>547.99500880097628</v>
      </c>
      <c r="AQ39" s="3">
        <v>583.93999060803765</v>
      </c>
      <c r="AR39" s="3">
        <v>537.85654775883654</v>
      </c>
      <c r="AS39" s="3"/>
      <c r="AT39" s="3">
        <v>384.85283973178201</v>
      </c>
      <c r="AU39" s="3">
        <v>217.58489171059617</v>
      </c>
      <c r="AV39" s="3">
        <v>982.48538322497211</v>
      </c>
      <c r="AW39" s="3">
        <v>368.56461315602763</v>
      </c>
      <c r="AX39" s="3">
        <v>407.59024010720344</v>
      </c>
      <c r="AY39" s="3">
        <v>808.61169239352989</v>
      </c>
    </row>
    <row r="40" spans="1:51" ht="14.4" x14ac:dyDescent="0.25">
      <c r="A40" s="7" t="s">
        <v>19</v>
      </c>
      <c r="B40" s="9">
        <v>11.1</v>
      </c>
      <c r="C40" s="8">
        <v>6.47</v>
      </c>
      <c r="D40" s="8">
        <v>8.5</v>
      </c>
      <c r="E40" s="8">
        <v>6.45</v>
      </c>
      <c r="F40" s="18"/>
      <c r="G40" s="9">
        <v>15.51351383505785</v>
      </c>
      <c r="H40" s="9">
        <v>13.502602107832969</v>
      </c>
      <c r="I40" s="9">
        <v>16.147182451632393</v>
      </c>
      <c r="J40" s="9">
        <v>17.978753124465417</v>
      </c>
      <c r="K40" s="9">
        <v>15.5</v>
      </c>
      <c r="L40" s="9">
        <v>16.2</v>
      </c>
      <c r="M40" s="9">
        <v>16.2</v>
      </c>
      <c r="N40" s="9">
        <v>15.968660215179955</v>
      </c>
      <c r="O40" s="9">
        <v>16.130016409945263</v>
      </c>
      <c r="P40" s="9">
        <v>18.270261826554169</v>
      </c>
      <c r="Q40" s="9">
        <v>20.9</v>
      </c>
      <c r="R40" s="9">
        <v>15.9</v>
      </c>
      <c r="S40" s="9">
        <v>18.3</v>
      </c>
      <c r="T40" s="9">
        <v>13.6</v>
      </c>
      <c r="U40" s="9">
        <v>13.8</v>
      </c>
      <c r="V40" s="9">
        <v>19.600000000000001</v>
      </c>
      <c r="W40" s="9">
        <v>20.100000000000001</v>
      </c>
      <c r="X40" s="9">
        <v>15</v>
      </c>
      <c r="Y40" s="9">
        <v>19.30650500701077</v>
      </c>
      <c r="Z40"/>
      <c r="AA40" s="9">
        <v>25.898057204562487</v>
      </c>
      <c r="AB40" s="9">
        <v>20.370358095195989</v>
      </c>
      <c r="AC40" s="9">
        <v>14.1</v>
      </c>
      <c r="AD40" s="9">
        <v>15.3</v>
      </c>
      <c r="AE40" s="9">
        <v>16.8</v>
      </c>
      <c r="AF40" s="9"/>
      <c r="AG40" s="9">
        <v>16.575581995743619</v>
      </c>
      <c r="AH40" s="9">
        <v>20.2</v>
      </c>
      <c r="AI40" s="9">
        <v>20</v>
      </c>
      <c r="AJ40" s="9">
        <v>21.3</v>
      </c>
      <c r="AK40" s="9">
        <v>18.3</v>
      </c>
      <c r="AL40" s="9">
        <v>21.3</v>
      </c>
      <c r="AM40" s="9">
        <v>19.600000000000001</v>
      </c>
      <c r="AN40" s="9">
        <v>19.505786462011589</v>
      </c>
      <c r="AO40" s="1">
        <v>20.140891405476726</v>
      </c>
      <c r="AP40" s="1">
        <v>17.512489965184621</v>
      </c>
      <c r="AQ40" s="1">
        <v>21.374190594012902</v>
      </c>
      <c r="AR40" s="1">
        <v>24.580504485541404</v>
      </c>
      <c r="AS40" s="1"/>
      <c r="AT40" s="1">
        <v>11.489315040300793</v>
      </c>
      <c r="AU40" s="1">
        <v>12.708448911770841</v>
      </c>
      <c r="AV40" s="1">
        <v>22.975096350571064</v>
      </c>
      <c r="AW40" s="1">
        <v>18.161771807610553</v>
      </c>
      <c r="AX40" s="1">
        <v>16.285999580973524</v>
      </c>
      <c r="AY40" s="1">
        <v>31.960513447237545</v>
      </c>
    </row>
    <row r="41" spans="1:51" ht="14.4" x14ac:dyDescent="0.25">
      <c r="A41" s="7" t="s">
        <v>20</v>
      </c>
      <c r="B41" s="9">
        <v>25.5</v>
      </c>
      <c r="C41" s="9">
        <v>14.7</v>
      </c>
      <c r="D41" s="9">
        <v>19.8</v>
      </c>
      <c r="E41" s="9">
        <v>14.8</v>
      </c>
      <c r="F41" s="18"/>
      <c r="G41" s="9">
        <v>32.930420543897071</v>
      </c>
      <c r="H41" s="9">
        <v>30.501367962381327</v>
      </c>
      <c r="I41" s="9">
        <v>34.218690869647567</v>
      </c>
      <c r="J41" s="9">
        <v>41.090006300034815</v>
      </c>
      <c r="K41" s="9">
        <v>30.8</v>
      </c>
      <c r="L41" s="9">
        <v>32.4</v>
      </c>
      <c r="M41" s="9">
        <v>34.700000000000003</v>
      </c>
      <c r="N41" s="9">
        <v>33.457656025520649</v>
      </c>
      <c r="O41" s="9">
        <v>33.997093505731819</v>
      </c>
      <c r="P41" s="9">
        <v>40.371037803353161</v>
      </c>
      <c r="Q41" s="9">
        <v>49.3</v>
      </c>
      <c r="R41" s="9">
        <v>29.7</v>
      </c>
      <c r="S41" s="9">
        <v>37</v>
      </c>
      <c r="T41" s="9">
        <v>26.8</v>
      </c>
      <c r="U41" s="9">
        <v>25.9</v>
      </c>
      <c r="V41" s="9">
        <v>41.6</v>
      </c>
      <c r="W41" s="9">
        <v>38.799999999999997</v>
      </c>
      <c r="X41" s="9">
        <v>28.9</v>
      </c>
      <c r="Y41" s="9">
        <v>39.399079909505893</v>
      </c>
      <c r="Z41"/>
      <c r="AA41" s="9">
        <v>56.132348692286769</v>
      </c>
      <c r="AB41" s="9">
        <v>42.374925360645229</v>
      </c>
      <c r="AC41" s="9">
        <v>36</v>
      </c>
      <c r="AD41" s="9">
        <v>35.6</v>
      </c>
      <c r="AE41" s="9">
        <v>39</v>
      </c>
      <c r="AF41" s="9"/>
      <c r="AG41" s="9">
        <v>34.974394293182627</v>
      </c>
      <c r="AH41" s="9">
        <v>42.5</v>
      </c>
      <c r="AI41" s="9">
        <v>45.1</v>
      </c>
      <c r="AJ41" s="9">
        <v>47.1</v>
      </c>
      <c r="AK41" s="9">
        <v>39.200000000000003</v>
      </c>
      <c r="AL41" s="9">
        <v>47.8</v>
      </c>
      <c r="AM41" s="9">
        <v>43.1</v>
      </c>
      <c r="AN41" s="9">
        <v>40.084438532880895</v>
      </c>
      <c r="AO41" s="1">
        <v>37.508884619087944</v>
      </c>
      <c r="AP41" s="1">
        <v>34.884223373998836</v>
      </c>
      <c r="AQ41" s="1">
        <v>43.807882292864647</v>
      </c>
      <c r="AR41" s="1">
        <v>49.527204195170022</v>
      </c>
      <c r="AS41" s="1"/>
      <c r="AT41" s="1">
        <v>26.557251484800442</v>
      </c>
      <c r="AU41" s="1">
        <v>27.405574569726472</v>
      </c>
      <c r="AV41" s="1">
        <v>44.90531904487667</v>
      </c>
      <c r="AW41" s="1">
        <v>40.96885637981525</v>
      </c>
      <c r="AX41" s="1">
        <v>35.272847269005794</v>
      </c>
      <c r="AY41" s="1">
        <v>76.117938608461955</v>
      </c>
    </row>
    <row r="42" spans="1:51" ht="14.4" x14ac:dyDescent="0.25">
      <c r="A42" s="7" t="s">
        <v>21</v>
      </c>
      <c r="B42" s="8">
        <v>3.39</v>
      </c>
      <c r="C42" s="8">
        <v>2.08</v>
      </c>
      <c r="D42" s="8">
        <v>2.75</v>
      </c>
      <c r="E42" s="8">
        <v>1.95</v>
      </c>
      <c r="F42" s="18"/>
      <c r="G42" s="8">
        <v>4.0277277402019473</v>
      </c>
      <c r="H42" s="8">
        <v>3.6583689161601396</v>
      </c>
      <c r="I42" s="8">
        <v>4.2977873633871386</v>
      </c>
      <c r="J42" s="8">
        <v>5.3549735851831199</v>
      </c>
      <c r="K42" s="8">
        <v>3.72</v>
      </c>
      <c r="L42" s="8">
        <v>3.96</v>
      </c>
      <c r="M42" s="8">
        <v>4.5599999999999996</v>
      </c>
      <c r="N42" s="8">
        <v>4.109202917314116</v>
      </c>
      <c r="O42" s="8">
        <v>3.981055764810189</v>
      </c>
      <c r="P42" s="8">
        <v>5.0707960956987153</v>
      </c>
      <c r="Q42" s="8">
        <v>6.17</v>
      </c>
      <c r="R42" s="8">
        <v>3.4</v>
      </c>
      <c r="S42" s="8">
        <v>4.42</v>
      </c>
      <c r="T42" s="8">
        <v>3.31</v>
      </c>
      <c r="U42" s="8">
        <v>3.17</v>
      </c>
      <c r="V42" s="8">
        <v>5.24</v>
      </c>
      <c r="W42" s="8">
        <v>4.41</v>
      </c>
      <c r="X42" s="8">
        <v>3.37</v>
      </c>
      <c r="Y42" s="8">
        <v>4.483683892064688</v>
      </c>
      <c r="Z42"/>
      <c r="AA42" s="8">
        <v>7.2650145149986107</v>
      </c>
      <c r="AB42" s="8">
        <v>5.2878290313130467</v>
      </c>
      <c r="AC42" s="8">
        <v>5.55</v>
      </c>
      <c r="AD42" s="8">
        <v>4.8899999999999997</v>
      </c>
      <c r="AE42" s="8">
        <v>5.25</v>
      </c>
      <c r="AF42" s="8"/>
      <c r="AG42" s="8">
        <v>4.3958634195133159</v>
      </c>
      <c r="AH42" s="8">
        <v>5.0999999999999996</v>
      </c>
      <c r="AI42" s="8">
        <v>5.24</v>
      </c>
      <c r="AJ42" s="8">
        <v>5.08</v>
      </c>
      <c r="AK42" s="8">
        <v>4.93</v>
      </c>
      <c r="AL42" s="8">
        <v>5.63</v>
      </c>
      <c r="AM42" s="8">
        <v>5.15</v>
      </c>
      <c r="AN42" s="8">
        <v>4.5651937319402283</v>
      </c>
      <c r="AO42" s="2">
        <v>4.3468029551993537</v>
      </c>
      <c r="AP42" s="2">
        <v>4.1923923513152399</v>
      </c>
      <c r="AQ42" s="2">
        <v>5.2624888045487204</v>
      </c>
      <c r="AR42" s="2">
        <v>5.8612026457563768</v>
      </c>
      <c r="AS42" s="2"/>
      <c r="AT42" s="2">
        <v>3.5202548921617987</v>
      </c>
      <c r="AU42" s="2">
        <v>3.4914630240210651</v>
      </c>
      <c r="AV42" s="2">
        <v>5.3735601704290419</v>
      </c>
      <c r="AW42" s="2">
        <v>4.9184076507629619</v>
      </c>
      <c r="AX42" s="2">
        <v>4.455612876978738</v>
      </c>
      <c r="AY42" s="2">
        <v>9.6411192470601854</v>
      </c>
    </row>
    <row r="43" spans="1:51" ht="14.4" x14ac:dyDescent="0.25">
      <c r="A43" s="7" t="s">
        <v>22</v>
      </c>
      <c r="B43" s="9">
        <v>16.899999999999999</v>
      </c>
      <c r="C43" s="9">
        <v>10.4</v>
      </c>
      <c r="D43" s="9">
        <v>13.7</v>
      </c>
      <c r="E43" s="8">
        <v>9.5299999999999994</v>
      </c>
      <c r="F43" s="18"/>
      <c r="G43" s="9">
        <v>17.758956220048788</v>
      </c>
      <c r="H43" s="9">
        <v>15.215581238558421</v>
      </c>
      <c r="I43" s="9">
        <v>18.375747481760563</v>
      </c>
      <c r="J43" s="9">
        <v>23.214458100506093</v>
      </c>
      <c r="K43" s="9">
        <v>15.8</v>
      </c>
      <c r="L43" s="9">
        <v>17.5</v>
      </c>
      <c r="M43" s="9">
        <v>20.7</v>
      </c>
      <c r="N43" s="9">
        <v>17.182886724358426</v>
      </c>
      <c r="O43" s="9">
        <v>16.600305076080211</v>
      </c>
      <c r="P43" s="9">
        <v>20.706323597381854</v>
      </c>
      <c r="Q43" s="9">
        <v>27.8</v>
      </c>
      <c r="R43" s="9">
        <v>14.7</v>
      </c>
      <c r="S43" s="9">
        <v>18.600000000000001</v>
      </c>
      <c r="T43" s="9">
        <v>14.7</v>
      </c>
      <c r="U43" s="9">
        <v>13.5</v>
      </c>
      <c r="V43" s="9">
        <v>23.5</v>
      </c>
      <c r="W43" s="9">
        <v>18.100000000000001</v>
      </c>
      <c r="X43" s="9">
        <v>13.8</v>
      </c>
      <c r="Y43" s="9">
        <v>18.630371837841128</v>
      </c>
      <c r="Z43"/>
      <c r="AA43" s="9">
        <v>33.439666761706839</v>
      </c>
      <c r="AB43" s="9">
        <v>23.424331632018454</v>
      </c>
      <c r="AC43" s="9">
        <v>26.9</v>
      </c>
      <c r="AD43" s="9">
        <v>21.4</v>
      </c>
      <c r="AE43" s="9">
        <v>22.3</v>
      </c>
      <c r="AF43" s="9"/>
      <c r="AG43" s="9">
        <v>18.340979110931301</v>
      </c>
      <c r="AH43" s="9">
        <v>19.100000000000001</v>
      </c>
      <c r="AI43" s="9">
        <v>19.8</v>
      </c>
      <c r="AJ43" s="9">
        <v>18.2</v>
      </c>
      <c r="AK43" s="9">
        <v>19.7</v>
      </c>
      <c r="AL43" s="9">
        <v>22.2</v>
      </c>
      <c r="AM43" s="9">
        <v>20</v>
      </c>
      <c r="AN43" s="9">
        <v>17.919834230922962</v>
      </c>
      <c r="AO43" s="1">
        <v>17.169547519048507</v>
      </c>
      <c r="AP43" s="1">
        <v>17.278784277766533</v>
      </c>
      <c r="AQ43" s="1">
        <v>21.905108333029954</v>
      </c>
      <c r="AR43" s="1">
        <v>24.370327989261298</v>
      </c>
      <c r="AS43" s="1"/>
      <c r="AT43" s="1">
        <v>15.736662591283393</v>
      </c>
      <c r="AU43" s="1">
        <v>15.609748046321288</v>
      </c>
      <c r="AV43" s="1">
        <v>21.81900779970298</v>
      </c>
      <c r="AW43" s="1">
        <v>19.273610782897627</v>
      </c>
      <c r="AX43" s="1">
        <v>18.611539483477397</v>
      </c>
      <c r="AY43" s="1">
        <v>38.568646803588514</v>
      </c>
    </row>
    <row r="44" spans="1:51" ht="14.4" x14ac:dyDescent="0.25">
      <c r="A44" s="7" t="s">
        <v>23</v>
      </c>
      <c r="B44" s="8">
        <v>4.24</v>
      </c>
      <c r="C44" s="8">
        <v>2.85</v>
      </c>
      <c r="D44" s="8">
        <v>3.39</v>
      </c>
      <c r="E44" s="8">
        <v>2.48</v>
      </c>
      <c r="F44" s="18"/>
      <c r="G44" s="8">
        <v>3.7688569478551455</v>
      </c>
      <c r="H44" s="8">
        <v>3.5965302728504192</v>
      </c>
      <c r="I44" s="8">
        <v>3.689872367366736</v>
      </c>
      <c r="J44" s="8">
        <v>5.3064972952696463</v>
      </c>
      <c r="K44" s="8">
        <v>3.22</v>
      </c>
      <c r="L44" s="8">
        <v>3.69</v>
      </c>
      <c r="M44" s="8">
        <v>4.49</v>
      </c>
      <c r="N44" s="8">
        <v>3.7646946744082941</v>
      </c>
      <c r="O44" s="8">
        <v>3.4428488470482588</v>
      </c>
      <c r="P44" s="8">
        <v>4.4585929050587501</v>
      </c>
      <c r="Q44" s="8">
        <v>6.05</v>
      </c>
      <c r="R44" s="8">
        <v>3.03</v>
      </c>
      <c r="S44" s="8">
        <v>3.71</v>
      </c>
      <c r="T44" s="8">
        <v>3</v>
      </c>
      <c r="U44" s="8">
        <v>2.6</v>
      </c>
      <c r="V44" s="8">
        <v>5.26</v>
      </c>
      <c r="W44" s="8">
        <v>3.44</v>
      </c>
      <c r="X44" s="8">
        <v>2.83</v>
      </c>
      <c r="Y44" s="8">
        <v>3.9008909547406336</v>
      </c>
      <c r="Z44"/>
      <c r="AA44" s="8">
        <v>7.6558007141284969</v>
      </c>
      <c r="AB44" s="8">
        <v>5.4764958329747371</v>
      </c>
      <c r="AC44" s="8">
        <v>7.14</v>
      </c>
      <c r="AD44" s="8">
        <v>5.12</v>
      </c>
      <c r="AE44" s="8">
        <v>5.25</v>
      </c>
      <c r="AF44" s="8"/>
      <c r="AG44" s="8">
        <v>3.8447422399464086</v>
      </c>
      <c r="AH44" s="8">
        <v>3.7</v>
      </c>
      <c r="AI44" s="8">
        <v>3.9</v>
      </c>
      <c r="AJ44" s="8">
        <v>3.27</v>
      </c>
      <c r="AK44" s="8">
        <v>3.95</v>
      </c>
      <c r="AL44" s="8">
        <v>4.43</v>
      </c>
      <c r="AM44" s="8">
        <v>4.1399999999999997</v>
      </c>
      <c r="AN44" s="8">
        <v>3.3704791828918688</v>
      </c>
      <c r="AO44" s="2">
        <v>3.2833182862779049</v>
      </c>
      <c r="AP44" s="2">
        <v>3.3962396494152784</v>
      </c>
      <c r="AQ44" s="2">
        <v>4.3989924216381233</v>
      </c>
      <c r="AR44" s="2">
        <v>4.6149888328799342</v>
      </c>
      <c r="AS44" s="2"/>
      <c r="AT44" s="2">
        <v>3.7612583188218025</v>
      </c>
      <c r="AU44" s="2">
        <v>3.6387075881085775</v>
      </c>
      <c r="AV44" s="2">
        <v>4.1822411738966858</v>
      </c>
      <c r="AW44" s="2">
        <v>3.8553691638945824</v>
      </c>
      <c r="AX44" s="2">
        <v>4.0026621333595189</v>
      </c>
      <c r="AY44" s="2">
        <v>8.1658084056309104</v>
      </c>
    </row>
    <row r="45" spans="1:51" ht="14.4" x14ac:dyDescent="0.25">
      <c r="A45" s="7" t="s">
        <v>68</v>
      </c>
      <c r="B45" s="8">
        <v>1.25</v>
      </c>
      <c r="C45" s="8">
        <v>0.99</v>
      </c>
      <c r="D45" s="8">
        <v>0.94</v>
      </c>
      <c r="E45" s="8">
        <v>0.77</v>
      </c>
      <c r="F45" s="18"/>
      <c r="G45" s="8">
        <v>1.1445231894455139</v>
      </c>
      <c r="H45" s="8">
        <v>1.208516146614161</v>
      </c>
      <c r="I45" s="8">
        <v>1.1638485194826258</v>
      </c>
      <c r="J45" s="8">
        <v>0.93319101579973296</v>
      </c>
      <c r="K45" s="8">
        <v>0.97</v>
      </c>
      <c r="L45" s="8">
        <v>1.1399999999999999</v>
      </c>
      <c r="M45" s="8">
        <v>1.1100000000000001</v>
      </c>
      <c r="N45" s="8">
        <v>0.98462235638028295</v>
      </c>
      <c r="O45" s="8">
        <v>0.9179694997115857</v>
      </c>
      <c r="P45" s="8">
        <v>1.156555302181868</v>
      </c>
      <c r="Q45" s="8">
        <v>1.1399999999999999</v>
      </c>
      <c r="R45" s="8">
        <v>0.84</v>
      </c>
      <c r="S45" s="8">
        <v>0.99</v>
      </c>
      <c r="T45" s="8">
        <v>0.82</v>
      </c>
      <c r="U45" s="8">
        <v>0.62</v>
      </c>
      <c r="V45" s="8">
        <v>1.08</v>
      </c>
      <c r="W45" s="8">
        <v>0.81</v>
      </c>
      <c r="X45" s="8">
        <v>0.67</v>
      </c>
      <c r="Y45" s="8">
        <v>0.66365887981449745</v>
      </c>
      <c r="Z45"/>
      <c r="AA45" s="8">
        <v>1.5662456936822928</v>
      </c>
      <c r="AB45" s="8">
        <v>1.6276162236335254</v>
      </c>
      <c r="AC45" s="8">
        <v>1.9</v>
      </c>
      <c r="AD45" s="8">
        <v>1.27</v>
      </c>
      <c r="AE45" s="8">
        <v>1.28</v>
      </c>
      <c r="AF45" s="8"/>
      <c r="AG45" s="8">
        <v>1.0441212089989915</v>
      </c>
      <c r="AH45" s="8">
        <v>0.86</v>
      </c>
      <c r="AI45" s="8">
        <v>0.9</v>
      </c>
      <c r="AJ45" s="8">
        <v>0.76</v>
      </c>
      <c r="AK45" s="8">
        <v>1.17</v>
      </c>
      <c r="AL45" s="8">
        <v>1.1599999999999999</v>
      </c>
      <c r="AM45" s="8">
        <v>1.2</v>
      </c>
      <c r="AN45" s="8">
        <v>0.91290533175187005</v>
      </c>
      <c r="AO45" s="2">
        <v>0.85105886724819335</v>
      </c>
      <c r="AP45" s="2">
        <v>0.98513994044582598</v>
      </c>
      <c r="AQ45" s="2">
        <v>1.1011564880636298</v>
      </c>
      <c r="AR45" s="2">
        <v>1.065830744873596</v>
      </c>
      <c r="AS45" s="2"/>
      <c r="AT45" s="2">
        <v>1.2174608338019839</v>
      </c>
      <c r="AU45" s="2">
        <v>1.2012365100116491</v>
      </c>
      <c r="AV45" s="2">
        <v>1.2098650202505736</v>
      </c>
      <c r="AW45" s="2">
        <v>1.0741464161511161</v>
      </c>
      <c r="AX45" s="2">
        <v>1.1202397073918691</v>
      </c>
      <c r="AY45" s="2">
        <v>1.3806403316297373</v>
      </c>
    </row>
    <row r="46" spans="1:51" ht="14.4" x14ac:dyDescent="0.25">
      <c r="A46" s="7" t="s">
        <v>24</v>
      </c>
      <c r="B46" s="8">
        <v>3.71</v>
      </c>
      <c r="C46" s="8">
        <v>2.88</v>
      </c>
      <c r="D46" s="8">
        <v>2.91</v>
      </c>
      <c r="E46" s="8">
        <v>2.25</v>
      </c>
      <c r="F46" s="18"/>
      <c r="G46" s="8">
        <v>3.3942966636716063</v>
      </c>
      <c r="H46" s="8">
        <v>3.2910043504429098</v>
      </c>
      <c r="I46" s="8">
        <v>3.2072056571486307</v>
      </c>
      <c r="J46" s="8">
        <v>4.355795235455032</v>
      </c>
      <c r="K46" s="8">
        <v>2.81</v>
      </c>
      <c r="L46" s="8">
        <v>3.17</v>
      </c>
      <c r="M46" s="8">
        <v>4.1500000000000004</v>
      </c>
      <c r="N46" s="8">
        <v>2.8549591536804209</v>
      </c>
      <c r="O46" s="8">
        <v>2.8752570207901731</v>
      </c>
      <c r="P46" s="8">
        <v>3.845664278085259</v>
      </c>
      <c r="Q46" s="8">
        <v>5.22</v>
      </c>
      <c r="R46" s="8">
        <v>2.62</v>
      </c>
      <c r="S46" s="8">
        <v>3.07</v>
      </c>
      <c r="T46" s="8">
        <v>2.59</v>
      </c>
      <c r="U46" s="8">
        <v>2.13</v>
      </c>
      <c r="V46" s="8">
        <v>4.9000000000000004</v>
      </c>
      <c r="W46" s="8">
        <v>2.93</v>
      </c>
      <c r="X46" s="8">
        <v>2.25</v>
      </c>
      <c r="Y46" s="8">
        <v>3.2041999535452943</v>
      </c>
      <c r="Z46"/>
      <c r="AA46" s="8">
        <v>7.5440596568972103</v>
      </c>
      <c r="AB46" s="8">
        <v>5.2658066624959519</v>
      </c>
      <c r="AC46" s="8">
        <v>6.68</v>
      </c>
      <c r="AD46" s="8">
        <v>4.82</v>
      </c>
      <c r="AE46" s="8">
        <v>4.72</v>
      </c>
      <c r="AF46" s="8"/>
      <c r="AG46" s="8">
        <v>3.3728437280819006</v>
      </c>
      <c r="AH46" s="8">
        <v>2.74</v>
      </c>
      <c r="AI46" s="8">
        <v>2.88</v>
      </c>
      <c r="AJ46" s="8">
        <v>2.4700000000000002</v>
      </c>
      <c r="AK46" s="8">
        <v>3.09</v>
      </c>
      <c r="AL46" s="8">
        <v>3.45</v>
      </c>
      <c r="AM46" s="8">
        <v>3.29</v>
      </c>
      <c r="AN46" s="8">
        <v>2.8092333885481007</v>
      </c>
      <c r="AO46" s="2">
        <v>2.6701106860079986</v>
      </c>
      <c r="AP46" s="2">
        <v>2.8353101018571309</v>
      </c>
      <c r="AQ46" s="2">
        <v>3.6275593701896458</v>
      </c>
      <c r="AR46" s="2">
        <v>3.8534395685428473</v>
      </c>
      <c r="AS46" s="2"/>
      <c r="AT46" s="2">
        <v>3.9482343932114321</v>
      </c>
      <c r="AU46" s="2">
        <v>3.8159835262576864</v>
      </c>
      <c r="AV46" s="2">
        <v>4.0032872475334864</v>
      </c>
      <c r="AW46" s="2">
        <v>3.7746119697720544</v>
      </c>
      <c r="AX46" s="2">
        <v>3.9065436054635785</v>
      </c>
      <c r="AY46" s="2">
        <v>6.9515729892540818</v>
      </c>
    </row>
    <row r="47" spans="1:51" ht="14.4" x14ac:dyDescent="0.25">
      <c r="A47" s="7" t="s">
        <v>25</v>
      </c>
      <c r="B47" s="8">
        <v>0.51</v>
      </c>
      <c r="C47" s="8">
        <v>0.47</v>
      </c>
      <c r="D47" s="8">
        <v>0.42</v>
      </c>
      <c r="E47" s="8">
        <v>0.36</v>
      </c>
      <c r="F47" s="18"/>
      <c r="G47" s="8">
        <v>0.51838168189649536</v>
      </c>
      <c r="H47" s="8">
        <v>0.53407520019312493</v>
      </c>
      <c r="I47" s="8">
        <v>0.54001163601471469</v>
      </c>
      <c r="J47" s="8">
        <v>0.7692367342343881</v>
      </c>
      <c r="K47" s="8">
        <v>0.41</v>
      </c>
      <c r="L47" s="8">
        <v>0.46</v>
      </c>
      <c r="M47" s="8">
        <v>0.63</v>
      </c>
      <c r="N47" s="8">
        <v>0.45714216706391669</v>
      </c>
      <c r="O47" s="8">
        <v>0.42666813136558157</v>
      </c>
      <c r="P47" s="8">
        <v>0.58913651598306571</v>
      </c>
      <c r="Q47" s="8">
        <v>0.83</v>
      </c>
      <c r="R47" s="8">
        <v>0.41</v>
      </c>
      <c r="S47" s="8">
        <v>0.45</v>
      </c>
      <c r="T47" s="8">
        <v>0.37</v>
      </c>
      <c r="U47" s="8">
        <v>0.34</v>
      </c>
      <c r="V47" s="8">
        <v>0.77</v>
      </c>
      <c r="W47" s="8">
        <v>0.44</v>
      </c>
      <c r="X47" s="8">
        <v>0.34</v>
      </c>
      <c r="Y47" s="8">
        <v>0.4670312631889732</v>
      </c>
      <c r="Z47"/>
      <c r="AA47" s="8">
        <v>1.0773141922785598</v>
      </c>
      <c r="AB47" s="8">
        <v>0.8045382555916728</v>
      </c>
      <c r="AC47" s="8">
        <v>0.96</v>
      </c>
      <c r="AD47" s="8">
        <v>0.77</v>
      </c>
      <c r="AE47" s="8">
        <v>0.76</v>
      </c>
      <c r="AF47" s="8"/>
      <c r="AG47" s="8">
        <v>0.51871166556945736</v>
      </c>
      <c r="AH47" s="8">
        <v>0.39</v>
      </c>
      <c r="AI47" s="8">
        <v>0.42</v>
      </c>
      <c r="AJ47" s="8">
        <v>0.35</v>
      </c>
      <c r="AK47" s="8">
        <v>0.45</v>
      </c>
      <c r="AL47" s="8">
        <v>0.5</v>
      </c>
      <c r="AM47" s="8">
        <v>0.48</v>
      </c>
      <c r="AN47" s="8">
        <v>0.42259195622166079</v>
      </c>
      <c r="AO47" s="2">
        <v>0.37673401971821613</v>
      </c>
      <c r="AP47" s="2">
        <v>0.40820777325839486</v>
      </c>
      <c r="AQ47" s="2">
        <v>0.53671827623370227</v>
      </c>
      <c r="AR47" s="2">
        <v>0.54420652041601558</v>
      </c>
      <c r="AS47" s="2"/>
      <c r="AT47" s="2">
        <v>0.59541217656683521</v>
      </c>
      <c r="AU47" s="2">
        <v>0.67719637412491274</v>
      </c>
      <c r="AV47" s="2">
        <v>0.59310682131271264</v>
      </c>
      <c r="AW47" s="2">
        <v>0.60413364193740815</v>
      </c>
      <c r="AX47" s="2">
        <v>0.61974722920958691</v>
      </c>
      <c r="AY47" s="2">
        <v>1.0364771675735636</v>
      </c>
    </row>
    <row r="48" spans="1:51" ht="14.4" x14ac:dyDescent="0.25">
      <c r="A48" s="7" t="s">
        <v>26</v>
      </c>
      <c r="B48" s="8">
        <v>2.76</v>
      </c>
      <c r="C48" s="8">
        <v>2.92</v>
      </c>
      <c r="D48" s="8">
        <v>2.5299999999999998</v>
      </c>
      <c r="E48" s="8">
        <v>2.02</v>
      </c>
      <c r="F48" s="18"/>
      <c r="G48" s="8">
        <v>2.8349923086601847</v>
      </c>
      <c r="H48" s="8">
        <v>3.1756058888221061</v>
      </c>
      <c r="I48" s="8">
        <v>2.9110354785459438</v>
      </c>
      <c r="J48" s="8">
        <v>4.4826579881481772</v>
      </c>
      <c r="K48" s="8">
        <v>2.3199999999999998</v>
      </c>
      <c r="L48" s="8">
        <v>2.66</v>
      </c>
      <c r="M48" s="8">
        <v>3.68</v>
      </c>
      <c r="N48" s="8">
        <v>2.630631005748973</v>
      </c>
      <c r="O48" s="8">
        <v>2.2859337264797079</v>
      </c>
      <c r="P48" s="8">
        <v>3.3780476114990359</v>
      </c>
      <c r="Q48" s="8">
        <v>4.8499999999999996</v>
      </c>
      <c r="R48" s="8">
        <v>2.39</v>
      </c>
      <c r="S48" s="8">
        <v>2.5499999999999998</v>
      </c>
      <c r="T48" s="8">
        <v>2.12</v>
      </c>
      <c r="U48" s="8">
        <v>1.94</v>
      </c>
      <c r="V48" s="8">
        <v>4.75</v>
      </c>
      <c r="W48" s="8">
        <v>2.54</v>
      </c>
      <c r="X48" s="8">
        <v>1.99</v>
      </c>
      <c r="Y48" s="8">
        <v>2.7613764564591512</v>
      </c>
      <c r="Z48"/>
      <c r="AA48" s="8">
        <v>6.2418414408872751</v>
      </c>
      <c r="AB48" s="8">
        <v>4.8658267569929645</v>
      </c>
      <c r="AC48" s="8">
        <v>5.87</v>
      </c>
      <c r="AD48" s="8">
        <v>4.7300000000000004</v>
      </c>
      <c r="AE48" s="8">
        <v>4.59</v>
      </c>
      <c r="AF48" s="8"/>
      <c r="AG48" s="8">
        <v>2.6960089937487095</v>
      </c>
      <c r="AH48" s="8">
        <v>2.19</v>
      </c>
      <c r="AI48" s="8">
        <v>2.2400000000000002</v>
      </c>
      <c r="AJ48" s="8">
        <v>1.85</v>
      </c>
      <c r="AK48" s="8">
        <v>2.4700000000000002</v>
      </c>
      <c r="AL48" s="8">
        <v>2.77</v>
      </c>
      <c r="AM48" s="8">
        <v>2.73</v>
      </c>
      <c r="AN48" s="8">
        <v>2.2372260093044662</v>
      </c>
      <c r="AO48" s="2">
        <v>2.0864086993283038</v>
      </c>
      <c r="AP48" s="2">
        <v>2.2994964993377685</v>
      </c>
      <c r="AQ48" s="2">
        <v>3.0976233416697272</v>
      </c>
      <c r="AR48" s="2">
        <v>3.1182441401953227</v>
      </c>
      <c r="AS48" s="2"/>
      <c r="AT48" s="2">
        <v>3.910034785975717</v>
      </c>
      <c r="AU48" s="2">
        <v>3.9150356558666304</v>
      </c>
      <c r="AV48" s="2">
        <v>3.2654216350052225</v>
      </c>
      <c r="AW48" s="2">
        <v>3.9264356136909697</v>
      </c>
      <c r="AX48" s="2">
        <v>3.9182873978247876</v>
      </c>
      <c r="AY48" s="2">
        <v>6.1641721541409149</v>
      </c>
    </row>
    <row r="49" spans="1:51" ht="14.4" x14ac:dyDescent="0.25">
      <c r="A49" s="7" t="s">
        <v>27</v>
      </c>
      <c r="B49" s="8">
        <v>0.53</v>
      </c>
      <c r="C49" s="8">
        <v>0.63</v>
      </c>
      <c r="D49" s="8">
        <v>0.53</v>
      </c>
      <c r="E49" s="8">
        <v>0.43</v>
      </c>
      <c r="F49" s="18"/>
      <c r="G49" s="8">
        <v>0.55932565694040215</v>
      </c>
      <c r="H49" s="8">
        <v>0.64299894589967632</v>
      </c>
      <c r="I49" s="8">
        <v>0.56686420134059212</v>
      </c>
      <c r="J49" s="8">
        <v>0.84786926531453521</v>
      </c>
      <c r="K49" s="8">
        <v>0.46</v>
      </c>
      <c r="L49" s="8">
        <v>0.52</v>
      </c>
      <c r="M49" s="8">
        <v>0.72</v>
      </c>
      <c r="N49" s="8">
        <v>0.49029185902957334</v>
      </c>
      <c r="O49" s="8">
        <v>0.45701801018274574</v>
      </c>
      <c r="P49" s="8">
        <v>0.65264076497868795</v>
      </c>
      <c r="Q49" s="8">
        <v>0.95</v>
      </c>
      <c r="R49" s="8">
        <v>0.49</v>
      </c>
      <c r="S49" s="8">
        <v>0.5</v>
      </c>
      <c r="T49" s="8">
        <v>0.41</v>
      </c>
      <c r="U49" s="8">
        <v>0.39</v>
      </c>
      <c r="V49" s="8">
        <v>0.94</v>
      </c>
      <c r="W49" s="8">
        <v>0.51</v>
      </c>
      <c r="X49" s="8">
        <v>0.4</v>
      </c>
      <c r="Y49" s="8">
        <v>0.54664660433070134</v>
      </c>
      <c r="Z49"/>
      <c r="AA49" s="8">
        <v>1.2371384543947621</v>
      </c>
      <c r="AB49" s="8">
        <v>0.94711401359024383</v>
      </c>
      <c r="AC49" s="8">
        <v>1.2</v>
      </c>
      <c r="AD49" s="8">
        <v>0.99</v>
      </c>
      <c r="AE49" s="8">
        <v>0.96</v>
      </c>
      <c r="AF49" s="8"/>
      <c r="AG49" s="8">
        <v>0.51941721577718836</v>
      </c>
      <c r="AH49" s="8">
        <v>0.41</v>
      </c>
      <c r="AI49" s="8">
        <v>0.43</v>
      </c>
      <c r="AJ49" s="8">
        <v>0.35</v>
      </c>
      <c r="AK49" s="8">
        <v>0.47</v>
      </c>
      <c r="AL49" s="8">
        <v>0.52</v>
      </c>
      <c r="AM49" s="8">
        <v>0.52</v>
      </c>
      <c r="AN49" s="8">
        <v>0.42787244194320279</v>
      </c>
      <c r="AO49" s="2">
        <v>0.39937046626711958</v>
      </c>
      <c r="AP49" s="2">
        <v>0.42514196191636372</v>
      </c>
      <c r="AQ49" s="2">
        <v>0.5771042115546603</v>
      </c>
      <c r="AR49" s="2">
        <v>0.60371832452576091</v>
      </c>
      <c r="AS49" s="2"/>
      <c r="AT49" s="2">
        <v>0.86367840148507491</v>
      </c>
      <c r="AU49" s="2">
        <v>0.78915738491574094</v>
      </c>
      <c r="AV49" s="2">
        <v>0.62912785740056565</v>
      </c>
      <c r="AW49" s="2">
        <v>0.77489680643700487</v>
      </c>
      <c r="AX49" s="2">
        <v>0.76517970088353671</v>
      </c>
      <c r="AY49" s="2">
        <v>1.1426888181418182</v>
      </c>
    </row>
    <row r="50" spans="1:51" ht="14.4" x14ac:dyDescent="0.25">
      <c r="A50" s="7" t="s">
        <v>28</v>
      </c>
      <c r="B50" s="8">
        <v>1.41</v>
      </c>
      <c r="C50" s="8">
        <v>1.8</v>
      </c>
      <c r="D50" s="8">
        <v>1.5</v>
      </c>
      <c r="E50" s="8">
        <v>1.21</v>
      </c>
      <c r="F50" s="18"/>
      <c r="G50" s="8">
        <v>1.5059590252645962</v>
      </c>
      <c r="H50" s="8">
        <v>1.9433785900998797</v>
      </c>
      <c r="I50" s="8">
        <v>1.5329521312433294</v>
      </c>
      <c r="J50" s="8">
        <v>2.4644854299462837</v>
      </c>
      <c r="K50" s="8">
        <v>1.29</v>
      </c>
      <c r="L50" s="8">
        <v>1.38</v>
      </c>
      <c r="M50" s="8">
        <v>1.91</v>
      </c>
      <c r="N50" s="8">
        <v>1.3494908911839767</v>
      </c>
      <c r="O50" s="8">
        <v>1.209991107532898</v>
      </c>
      <c r="P50" s="8">
        <v>1.7944118927431763</v>
      </c>
      <c r="Q50" s="8">
        <v>2.63</v>
      </c>
      <c r="R50" s="8">
        <v>1.37</v>
      </c>
      <c r="S50" s="8">
        <v>1.34</v>
      </c>
      <c r="T50" s="8">
        <v>1.1000000000000001</v>
      </c>
      <c r="U50" s="8">
        <v>1.25</v>
      </c>
      <c r="V50" s="8">
        <v>2.78</v>
      </c>
      <c r="W50" s="8">
        <v>1.45</v>
      </c>
      <c r="X50" s="8">
        <v>1.1299999999999999</v>
      </c>
      <c r="Y50" s="8">
        <v>1.5400795099239526</v>
      </c>
      <c r="Z50"/>
      <c r="AA50" s="8">
        <v>3.3671383978818934</v>
      </c>
      <c r="AB50" s="8">
        <v>2.5351143160845595</v>
      </c>
      <c r="AC50" s="8">
        <v>3.39</v>
      </c>
      <c r="AD50" s="8">
        <v>2.77</v>
      </c>
      <c r="AE50" s="8">
        <v>2.68</v>
      </c>
      <c r="AF50" s="8"/>
      <c r="AG50" s="8">
        <v>1.4770802773368488</v>
      </c>
      <c r="AH50" s="8">
        <v>1.1000000000000001</v>
      </c>
      <c r="AI50" s="8">
        <v>1.17</v>
      </c>
      <c r="AJ50" s="8">
        <v>0.99</v>
      </c>
      <c r="AK50" s="8">
        <v>1.28</v>
      </c>
      <c r="AL50" s="8">
        <v>1.41</v>
      </c>
      <c r="AM50" s="8">
        <v>1.46</v>
      </c>
      <c r="AN50" s="8">
        <v>1.1877973841507872</v>
      </c>
      <c r="AO50" s="2">
        <v>1.11763049164553</v>
      </c>
      <c r="AP50" s="2">
        <v>1.1411072611616513</v>
      </c>
      <c r="AQ50" s="2">
        <v>1.5705248778431207</v>
      </c>
      <c r="AR50" s="2">
        <v>1.6653415333842134</v>
      </c>
      <c r="AS50" s="2"/>
      <c r="AT50" s="2">
        <v>2.3757006472452513</v>
      </c>
      <c r="AU50" s="2">
        <v>2.1939802227535523</v>
      </c>
      <c r="AV50" s="2">
        <v>1.8609518588999268</v>
      </c>
      <c r="AW50" s="2">
        <v>2.2941029034167477</v>
      </c>
      <c r="AX50" s="2">
        <v>2.3342137585023681</v>
      </c>
      <c r="AY50" s="2">
        <v>3.0693124010143653</v>
      </c>
    </row>
    <row r="51" spans="1:51" ht="14.4" x14ac:dyDescent="0.25">
      <c r="A51" s="7" t="s">
        <v>69</v>
      </c>
      <c r="B51" s="8">
        <v>0.2</v>
      </c>
      <c r="C51" s="8">
        <v>0.27</v>
      </c>
      <c r="D51" s="8">
        <v>0.22</v>
      </c>
      <c r="E51" s="8">
        <v>0.18</v>
      </c>
      <c r="F51" s="18"/>
      <c r="G51" s="8">
        <v>0.22095854859607506</v>
      </c>
      <c r="H51" s="8">
        <v>0.31558458132218536</v>
      </c>
      <c r="I51" s="8">
        <v>0.22218052666475521</v>
      </c>
      <c r="J51" s="8">
        <v>0.37346739390867345</v>
      </c>
      <c r="K51" s="8">
        <v>0.18</v>
      </c>
      <c r="L51" s="8">
        <v>0.2</v>
      </c>
      <c r="M51" s="8">
        <v>0.26</v>
      </c>
      <c r="N51" s="8">
        <v>0.2023878587635882</v>
      </c>
      <c r="O51" s="8">
        <v>0.18888803770009321</v>
      </c>
      <c r="P51" s="8">
        <v>0.27129950356581634</v>
      </c>
      <c r="Q51" s="8">
        <v>0.39</v>
      </c>
      <c r="R51" s="8">
        <v>0.2</v>
      </c>
      <c r="S51" s="8">
        <v>0.19</v>
      </c>
      <c r="T51" s="8">
        <v>0.17</v>
      </c>
      <c r="U51" s="8">
        <v>0.2</v>
      </c>
      <c r="V51" s="8">
        <v>0.41</v>
      </c>
      <c r="W51" s="8">
        <v>0.22</v>
      </c>
      <c r="X51" s="8">
        <v>0.17</v>
      </c>
      <c r="Y51" s="8">
        <v>0.23647027142964111</v>
      </c>
      <c r="Z51"/>
      <c r="AA51" s="8">
        <v>0.46453380612315681</v>
      </c>
      <c r="AB51" s="8">
        <v>0.3781167017858777</v>
      </c>
      <c r="AC51" s="8">
        <v>0.47</v>
      </c>
      <c r="AD51" s="8">
        <v>0.43</v>
      </c>
      <c r="AE51" s="8">
        <v>0.41</v>
      </c>
      <c r="AF51" s="8"/>
      <c r="AG51" s="8">
        <v>0.20600470023312947</v>
      </c>
      <c r="AH51" s="8">
        <v>0.19</v>
      </c>
      <c r="AI51" s="8">
        <v>0.19</v>
      </c>
      <c r="AJ51" s="8">
        <v>0.15</v>
      </c>
      <c r="AK51" s="8">
        <v>0.19</v>
      </c>
      <c r="AL51" s="8">
        <v>0.22</v>
      </c>
      <c r="AM51" s="8">
        <v>0.2</v>
      </c>
      <c r="AN51" s="8">
        <v>0.16663264387799717</v>
      </c>
      <c r="AO51" s="2">
        <v>0.16739454876675527</v>
      </c>
      <c r="AP51" s="2">
        <v>0.16522742172434618</v>
      </c>
      <c r="AQ51" s="2">
        <v>0.22620198592197432</v>
      </c>
      <c r="AR51" s="2">
        <v>0.23942446879721774</v>
      </c>
      <c r="AS51" s="2"/>
      <c r="AT51" s="2">
        <v>0.3470281045279115</v>
      </c>
      <c r="AU51" s="2">
        <v>0.31920491637651277</v>
      </c>
      <c r="AV51" s="2">
        <v>0.28078791560500505</v>
      </c>
      <c r="AW51" s="2">
        <v>0.37139578920788568</v>
      </c>
      <c r="AX51" s="2">
        <v>0.35247067253294656</v>
      </c>
      <c r="AY51" s="2">
        <v>0.46782441424130217</v>
      </c>
    </row>
    <row r="52" spans="1:51" ht="14.4" x14ac:dyDescent="0.25">
      <c r="A52" s="7" t="s">
        <v>29</v>
      </c>
      <c r="B52" s="8">
        <v>1.3</v>
      </c>
      <c r="C52" s="8">
        <v>1.8</v>
      </c>
      <c r="D52" s="8">
        <v>1.47</v>
      </c>
      <c r="E52" s="8">
        <v>1.23</v>
      </c>
      <c r="F52" s="18"/>
      <c r="G52" s="8">
        <v>1.3539883798980272</v>
      </c>
      <c r="H52" s="8">
        <v>2.1419740634026656</v>
      </c>
      <c r="I52" s="8">
        <v>1.364415845173043</v>
      </c>
      <c r="J52" s="8">
        <v>2.420640346786691</v>
      </c>
      <c r="K52" s="8">
        <v>1.18</v>
      </c>
      <c r="L52" s="8">
        <v>1.31</v>
      </c>
      <c r="M52" s="8">
        <v>1.72</v>
      </c>
      <c r="N52" s="8">
        <v>1.2010376870577235</v>
      </c>
      <c r="O52" s="8">
        <v>1.1905315221923893</v>
      </c>
      <c r="P52" s="8">
        <v>1.6661166941057584</v>
      </c>
      <c r="Q52" s="8">
        <v>2.5</v>
      </c>
      <c r="R52" s="8">
        <v>1.31</v>
      </c>
      <c r="S52" s="8">
        <v>1.26</v>
      </c>
      <c r="T52" s="8">
        <v>1.04</v>
      </c>
      <c r="U52" s="8">
        <v>1.1200000000000001</v>
      </c>
      <c r="V52" s="8">
        <v>2.84</v>
      </c>
      <c r="W52" s="8">
        <v>1.51</v>
      </c>
      <c r="X52" s="8">
        <v>1.1299999999999999</v>
      </c>
      <c r="Y52" s="8">
        <v>1.5530630576859743</v>
      </c>
      <c r="Z52"/>
      <c r="AA52" s="8">
        <v>3.365105527784042</v>
      </c>
      <c r="AB52" s="8">
        <v>2.8097182483967811</v>
      </c>
      <c r="AC52" s="8">
        <v>2.9</v>
      </c>
      <c r="AD52" s="8">
        <v>2.86</v>
      </c>
      <c r="AE52" s="8">
        <v>2.61</v>
      </c>
      <c r="AF52" s="8"/>
      <c r="AG52" s="8">
        <v>1.356870694892085</v>
      </c>
      <c r="AH52" s="8">
        <v>1.04</v>
      </c>
      <c r="AI52" s="8">
        <v>1.1299999999999999</v>
      </c>
      <c r="AJ52" s="8">
        <v>0.94</v>
      </c>
      <c r="AK52" s="8">
        <v>1.1499999999999999</v>
      </c>
      <c r="AL52" s="8">
        <v>1.34</v>
      </c>
      <c r="AM52" s="8">
        <v>1.29</v>
      </c>
      <c r="AN52" s="8">
        <v>1.0776540131631065</v>
      </c>
      <c r="AO52" s="2">
        <v>1.0816969554211218</v>
      </c>
      <c r="AP52" s="2">
        <v>1.1524695972834662</v>
      </c>
      <c r="AQ52" s="2">
        <v>1.5572005065423191</v>
      </c>
      <c r="AR52" s="2">
        <v>1.7130163184387162</v>
      </c>
      <c r="AS52" s="2"/>
      <c r="AT52" s="2">
        <v>2.2919834049650469</v>
      </c>
      <c r="AU52" s="2">
        <v>2.2396858543107747</v>
      </c>
      <c r="AV52" s="2">
        <v>1.9092121728770806</v>
      </c>
      <c r="AW52" s="2">
        <v>2.7516092916381623</v>
      </c>
      <c r="AX52" s="2">
        <v>2.4285989889242172</v>
      </c>
      <c r="AY52" s="2">
        <v>2.9487095277501649</v>
      </c>
    </row>
    <row r="53" spans="1:51" ht="14.4" x14ac:dyDescent="0.25">
      <c r="A53" s="7" t="s">
        <v>30</v>
      </c>
      <c r="B53" s="8">
        <v>0.2</v>
      </c>
      <c r="C53" s="8">
        <v>0.27</v>
      </c>
      <c r="D53" s="8">
        <v>0.23</v>
      </c>
      <c r="E53" s="8">
        <v>0.2</v>
      </c>
      <c r="F53" s="18"/>
      <c r="G53" s="8">
        <v>0.20449095891673691</v>
      </c>
      <c r="H53" s="8">
        <v>0.37035820773112749</v>
      </c>
      <c r="I53" s="8">
        <v>0.22315164792035677</v>
      </c>
      <c r="J53" s="8">
        <v>0.38690882922171688</v>
      </c>
      <c r="K53" s="8">
        <v>0.19</v>
      </c>
      <c r="L53" s="8">
        <v>0.19</v>
      </c>
      <c r="M53" s="8">
        <v>0.25</v>
      </c>
      <c r="N53" s="8">
        <v>0.19096203488688818</v>
      </c>
      <c r="O53" s="8">
        <v>0.18170731696007802</v>
      </c>
      <c r="P53" s="8">
        <v>0.26558066641009093</v>
      </c>
      <c r="Q53" s="8">
        <v>0.37</v>
      </c>
      <c r="R53" s="8">
        <v>0.19</v>
      </c>
      <c r="S53" s="8">
        <v>0.19</v>
      </c>
      <c r="T53" s="8">
        <v>0.16</v>
      </c>
      <c r="U53" s="8">
        <v>0.16</v>
      </c>
      <c r="V53" s="8">
        <v>0.41</v>
      </c>
      <c r="W53" s="8">
        <v>0.21</v>
      </c>
      <c r="X53" s="8">
        <v>0.18</v>
      </c>
      <c r="Y53" s="8">
        <v>0.24005879323279139</v>
      </c>
      <c r="Z53"/>
      <c r="AA53" s="8">
        <v>0.45576932510389551</v>
      </c>
      <c r="AB53" s="8">
        <v>0.37558264232205946</v>
      </c>
      <c r="AC53" s="8">
        <v>0.41</v>
      </c>
      <c r="AD53" s="8">
        <v>0.45</v>
      </c>
      <c r="AE53" s="8">
        <v>0.42</v>
      </c>
      <c r="AF53" s="8"/>
      <c r="AG53" s="8">
        <v>0.2092222361047302</v>
      </c>
      <c r="AH53" s="8">
        <v>0.16</v>
      </c>
      <c r="AI53" s="8">
        <v>0.18</v>
      </c>
      <c r="AJ53" s="8">
        <v>0.16</v>
      </c>
      <c r="AK53" s="8">
        <v>0.19</v>
      </c>
      <c r="AL53" s="8">
        <v>0.23</v>
      </c>
      <c r="AM53" s="8">
        <v>0.21</v>
      </c>
      <c r="AN53" s="8">
        <v>0.17544711973245472</v>
      </c>
      <c r="AO53" s="2">
        <v>0.16040120518912654</v>
      </c>
      <c r="AP53" s="2">
        <v>0.15839025696993245</v>
      </c>
      <c r="AQ53" s="2">
        <v>0.22874234910452829</v>
      </c>
      <c r="AR53" s="2">
        <v>0.25295209586734357</v>
      </c>
      <c r="AS53" s="2"/>
      <c r="AT53" s="2">
        <v>0.34735808704104287</v>
      </c>
      <c r="AU53" s="2">
        <v>0.34177115919156553</v>
      </c>
      <c r="AV53" s="2">
        <v>0.31594756691396708</v>
      </c>
      <c r="AW53" s="2">
        <v>0.39951497875723407</v>
      </c>
      <c r="AX53" s="2">
        <v>0.37114704701357432</v>
      </c>
      <c r="AY53" s="2">
        <v>0.43640940139371476</v>
      </c>
    </row>
    <row r="54" spans="1:51" ht="14.4" x14ac:dyDescent="0.25">
      <c r="A54" s="7" t="s">
        <v>31</v>
      </c>
      <c r="B54" s="8">
        <v>1.0900000000000001</v>
      </c>
      <c r="C54" s="8">
        <v>1.42</v>
      </c>
      <c r="D54" s="8">
        <v>1.08</v>
      </c>
      <c r="E54" s="8">
        <v>1.07</v>
      </c>
      <c r="F54" s="18"/>
      <c r="G54" s="8">
        <v>1.8056311965133971</v>
      </c>
      <c r="H54" s="8">
        <v>2.0000117302231928</v>
      </c>
      <c r="I54" s="8">
        <v>0.99097276722796235</v>
      </c>
      <c r="J54" s="8">
        <v>2.7682203292046745</v>
      </c>
      <c r="K54" s="8">
        <v>2.31</v>
      </c>
      <c r="L54" s="8">
        <v>1.93</v>
      </c>
      <c r="M54" s="8">
        <v>1.61</v>
      </c>
      <c r="N54" s="8">
        <v>3.2055937778380428</v>
      </c>
      <c r="O54" s="8">
        <v>2.9356542987166594</v>
      </c>
      <c r="P54" s="8">
        <v>3.7092134680823023</v>
      </c>
      <c r="Q54" s="8">
        <v>3.79</v>
      </c>
      <c r="R54" s="8">
        <v>3.19</v>
      </c>
      <c r="S54" s="8">
        <v>3.09</v>
      </c>
      <c r="T54" s="8">
        <v>4.29</v>
      </c>
      <c r="U54" s="8">
        <v>3.75</v>
      </c>
      <c r="V54" s="8">
        <v>4.82</v>
      </c>
      <c r="W54" s="8">
        <v>3.92</v>
      </c>
      <c r="X54" s="8">
        <v>3.66</v>
      </c>
      <c r="Y54" s="8">
        <v>5.3942805740581399</v>
      </c>
      <c r="Z54"/>
      <c r="AA54" s="8">
        <v>4.6703685060100497</v>
      </c>
      <c r="AB54" s="8">
        <v>2.0354941543341178</v>
      </c>
      <c r="AC54" s="8">
        <v>1.79</v>
      </c>
      <c r="AD54" s="8">
        <v>1.32</v>
      </c>
      <c r="AE54" s="8">
        <v>2.64</v>
      </c>
      <c r="AF54" s="8"/>
      <c r="AG54" s="8">
        <v>2.6095093880068889</v>
      </c>
      <c r="AH54" s="8">
        <v>2.96</v>
      </c>
      <c r="AI54" s="8">
        <v>3.01</v>
      </c>
      <c r="AJ54" s="8">
        <v>3.2</v>
      </c>
      <c r="AK54" s="8">
        <v>1.56</v>
      </c>
      <c r="AL54" s="8">
        <v>2.72</v>
      </c>
      <c r="AM54" s="8">
        <v>1.58</v>
      </c>
      <c r="AN54" s="8">
        <v>5.0408515063519657</v>
      </c>
      <c r="AO54" s="2">
        <v>3.4053346251683738</v>
      </c>
      <c r="AP54" s="2">
        <v>3.2602619115926204</v>
      </c>
      <c r="AQ54" s="2">
        <v>4.2880341210603063</v>
      </c>
      <c r="AR54" s="2">
        <v>4.8232139810206762</v>
      </c>
      <c r="AS54" s="2"/>
      <c r="AT54" s="2">
        <v>2.6320225597217983</v>
      </c>
      <c r="AU54" s="2">
        <v>2.3559833040175042</v>
      </c>
      <c r="AV54" s="2">
        <v>8.7121592459045587</v>
      </c>
      <c r="AW54" s="2">
        <v>4.3022551041711452</v>
      </c>
      <c r="AX54" s="2">
        <v>4.7148288340490341</v>
      </c>
      <c r="AY54" s="1">
        <v>11.174917770822898</v>
      </c>
    </row>
    <row r="55" spans="1:51" ht="14.4" x14ac:dyDescent="0.25">
      <c r="A55" s="7" t="s">
        <v>32</v>
      </c>
      <c r="B55" s="8">
        <v>4.3999999999999997E-2</v>
      </c>
      <c r="C55" s="8">
        <v>8.6999999999999994E-2</v>
      </c>
      <c r="D55" s="8">
        <v>3.6999999999999998E-2</v>
      </c>
      <c r="E55" s="8">
        <v>3.7999999999999999E-2</v>
      </c>
      <c r="F55" s="18"/>
      <c r="G55" s="8">
        <v>0.21243565005663798</v>
      </c>
      <c r="H55" s="8">
        <v>0.28460145942637549</v>
      </c>
      <c r="I55" s="8">
        <v>0.23723558052357915</v>
      </c>
      <c r="J55" s="8">
        <v>0.31830027413776218</v>
      </c>
      <c r="K55" s="8">
        <v>0.28999999999999998</v>
      </c>
      <c r="L55" s="8">
        <v>0.3</v>
      </c>
      <c r="M55" s="8">
        <v>0.37</v>
      </c>
      <c r="N55" s="8">
        <v>0.27732779294412691</v>
      </c>
      <c r="O55" s="8">
        <v>0.32310458232185635</v>
      </c>
      <c r="P55" s="8">
        <v>0.30140210771345488</v>
      </c>
      <c r="Q55" s="8">
        <v>0.47</v>
      </c>
      <c r="R55" s="8">
        <v>0.26</v>
      </c>
      <c r="S55" s="8">
        <v>0.4</v>
      </c>
      <c r="T55" s="8">
        <v>0.3</v>
      </c>
      <c r="U55" s="8">
        <v>0.23</v>
      </c>
      <c r="V55" s="8">
        <v>0.33</v>
      </c>
      <c r="W55" s="8">
        <v>0.45</v>
      </c>
      <c r="X55" s="8">
        <v>0.28999999999999998</v>
      </c>
      <c r="Y55" s="8">
        <v>0.42583809327559202</v>
      </c>
      <c r="Z55"/>
      <c r="AA55" s="8">
        <v>0.50412226807400762</v>
      </c>
      <c r="AB55" s="8">
        <v>0.43036064122689965</v>
      </c>
      <c r="AC55" s="8">
        <v>0.2</v>
      </c>
      <c r="AD55" s="8">
        <v>0.33</v>
      </c>
      <c r="AE55" s="8">
        <v>0.39</v>
      </c>
      <c r="AF55" s="8"/>
      <c r="AG55" s="8">
        <v>0.32948792091001461</v>
      </c>
      <c r="AH55" s="8">
        <v>0.66</v>
      </c>
      <c r="AI55" s="8">
        <v>0.64</v>
      </c>
      <c r="AJ55" s="8">
        <v>0.96</v>
      </c>
      <c r="AK55" s="8">
        <v>0.44</v>
      </c>
      <c r="AL55" s="8">
        <v>0.65</v>
      </c>
      <c r="AM55" s="8">
        <v>0.53</v>
      </c>
      <c r="AN55" s="8">
        <v>0.55193077518317379</v>
      </c>
      <c r="AO55" s="2">
        <v>0.56167130290402745</v>
      </c>
      <c r="AP55" s="2">
        <v>0.43231635604959567</v>
      </c>
      <c r="AQ55" s="2">
        <v>0.65643543989946018</v>
      </c>
      <c r="AR55" s="2">
        <v>0.76621132367014388</v>
      </c>
      <c r="AS55" s="2"/>
      <c r="AT55" s="2">
        <v>0.2625131298910085</v>
      </c>
      <c r="AU55" s="2">
        <v>0.33100174545371042</v>
      </c>
      <c r="AV55" s="2">
        <v>0.62016108891561328</v>
      </c>
      <c r="AW55" s="2">
        <v>0.67528968659465749</v>
      </c>
      <c r="AX55" s="2">
        <v>0.60125771957716423</v>
      </c>
      <c r="AY55" s="2">
        <v>1.2556254422997077</v>
      </c>
    </row>
    <row r="56" spans="1:51" ht="14.4" x14ac:dyDescent="0.25">
      <c r="A56" s="7" t="s">
        <v>70</v>
      </c>
      <c r="B56" s="8">
        <v>7.74</v>
      </c>
      <c r="C56" s="8">
        <v>8.08</v>
      </c>
      <c r="D56" s="8">
        <v>6.97</v>
      </c>
      <c r="E56" s="8">
        <v>5.84</v>
      </c>
      <c r="F56" s="18"/>
      <c r="G56" s="8">
        <v>9.5684802980449994</v>
      </c>
      <c r="H56" s="8">
        <v>6.2933745737678439</v>
      </c>
      <c r="I56" s="9">
        <v>12.440859289821265</v>
      </c>
      <c r="J56" s="9">
        <v>10.506249032931581</v>
      </c>
      <c r="K56" s="9">
        <v>10.8</v>
      </c>
      <c r="L56" s="9">
        <v>10</v>
      </c>
      <c r="M56" s="8">
        <v>9.2799999999999994</v>
      </c>
      <c r="N56" s="9">
        <v>10.107535702079613</v>
      </c>
      <c r="O56" s="9">
        <v>11.510119357088623</v>
      </c>
      <c r="P56" s="9">
        <v>10.590202894501472</v>
      </c>
      <c r="Q56" s="9">
        <v>13.5</v>
      </c>
      <c r="R56" s="9">
        <v>12.3</v>
      </c>
      <c r="S56" s="9">
        <v>12.7</v>
      </c>
      <c r="T56" s="9">
        <v>15.5</v>
      </c>
      <c r="U56" s="9">
        <v>13.8</v>
      </c>
      <c r="V56" s="9">
        <v>12.2</v>
      </c>
      <c r="W56" s="9">
        <v>13</v>
      </c>
      <c r="X56" s="9">
        <v>13.3</v>
      </c>
      <c r="Y56" s="9">
        <v>14.073756307511108</v>
      </c>
      <c r="Z56"/>
      <c r="AA56" s="9">
        <v>11.359279176383973</v>
      </c>
      <c r="AB56" s="9">
        <v>12.305189686951099</v>
      </c>
      <c r="AC56" s="8">
        <v>4.83</v>
      </c>
      <c r="AD56" s="9">
        <v>17.100000000000001</v>
      </c>
      <c r="AE56" s="9">
        <v>15.5</v>
      </c>
      <c r="AF56" s="9"/>
      <c r="AG56" s="8">
        <v>9.2979793736001248</v>
      </c>
      <c r="AH56" s="9">
        <v>15.1</v>
      </c>
      <c r="AI56" s="9">
        <v>13.5</v>
      </c>
      <c r="AJ56" s="9">
        <v>11.5</v>
      </c>
      <c r="AK56" s="8">
        <v>7.74</v>
      </c>
      <c r="AL56" s="8">
        <v>9.48</v>
      </c>
      <c r="AM56" s="9">
        <v>12.6</v>
      </c>
      <c r="AN56" s="9">
        <v>10.144845934018846</v>
      </c>
      <c r="AO56" s="1">
        <v>10.617775788340646</v>
      </c>
      <c r="AP56" s="1">
        <v>10.284366611306707</v>
      </c>
      <c r="AQ56" s="2">
        <v>8.9279413229934743</v>
      </c>
      <c r="AR56" s="1">
        <v>13.501744625086451</v>
      </c>
      <c r="AS56" s="1"/>
      <c r="AT56" s="1">
        <v>24.605404307366456</v>
      </c>
      <c r="AU56" s="2">
        <v>4.5402941201047344</v>
      </c>
      <c r="AV56" s="1">
        <v>11.661198601106319</v>
      </c>
      <c r="AW56" s="2">
        <v>3.783723160524219</v>
      </c>
      <c r="AX56" s="2">
        <v>5.2027600350185921</v>
      </c>
      <c r="AY56" s="2">
        <v>9.5848093317092573</v>
      </c>
    </row>
    <row r="57" spans="1:51" ht="14.4" x14ac:dyDescent="0.25">
      <c r="A57" s="7" t="s">
        <v>33</v>
      </c>
      <c r="B57" s="8">
        <v>0.92</v>
      </c>
      <c r="C57" s="8">
        <v>0.94</v>
      </c>
      <c r="D57" s="8">
        <v>1.24</v>
      </c>
      <c r="E57" s="8">
        <v>0.98</v>
      </c>
      <c r="F57" s="18"/>
      <c r="G57" s="8">
        <v>1.3489765333268653</v>
      </c>
      <c r="H57" s="8">
        <v>2.1870441661826376</v>
      </c>
      <c r="I57" s="8">
        <v>2.429553348358553</v>
      </c>
      <c r="J57" s="8">
        <v>2.6732821622334622</v>
      </c>
      <c r="K57" s="8">
        <v>5.78</v>
      </c>
      <c r="L57" s="8">
        <v>4.43</v>
      </c>
      <c r="M57" s="8">
        <v>3.87</v>
      </c>
      <c r="N57" s="8">
        <v>4.0968869553344867</v>
      </c>
      <c r="O57" s="8">
        <v>6.3470379444036755</v>
      </c>
      <c r="P57" s="8">
        <v>5.8718159697920154</v>
      </c>
      <c r="Q57" s="9">
        <v>42.2</v>
      </c>
      <c r="R57" s="8">
        <v>5.24</v>
      </c>
      <c r="S57" s="8">
        <v>9.8699999999999992</v>
      </c>
      <c r="T57" s="8">
        <v>3.05</v>
      </c>
      <c r="U57" s="8">
        <v>5.39</v>
      </c>
      <c r="V57" s="8">
        <v>4.96</v>
      </c>
      <c r="W57" s="8">
        <v>8.4700000000000006</v>
      </c>
      <c r="X57" s="8">
        <v>7.74</v>
      </c>
      <c r="Y57" s="9">
        <v>14.317565281561869</v>
      </c>
      <c r="Z57"/>
      <c r="AA57" s="8">
        <v>3.471389593332141</v>
      </c>
      <c r="AB57" s="8">
        <v>4.5233935260877987</v>
      </c>
      <c r="AC57" s="8">
        <v>0.59</v>
      </c>
      <c r="AD57" s="8">
        <v>1.28</v>
      </c>
      <c r="AE57" s="8">
        <v>5.24</v>
      </c>
      <c r="AF57" s="8"/>
      <c r="AG57" s="8">
        <v>4.4567713130057891</v>
      </c>
      <c r="AH57" s="9">
        <v>14</v>
      </c>
      <c r="AI57" s="9">
        <v>12.6</v>
      </c>
      <c r="AJ57" s="8">
        <v>7.13</v>
      </c>
      <c r="AK57" s="8">
        <v>7.58</v>
      </c>
      <c r="AL57" s="9">
        <v>11.4</v>
      </c>
      <c r="AM57" s="8">
        <v>9.8000000000000007</v>
      </c>
      <c r="AN57" s="9">
        <v>10.670393635482952</v>
      </c>
      <c r="AO57" s="1">
        <v>14.744544988937294</v>
      </c>
      <c r="AP57" s="2">
        <v>7.8381577618034548</v>
      </c>
      <c r="AQ57" s="1">
        <v>11.213222791953175</v>
      </c>
      <c r="AR57" s="1">
        <v>16.412315640247545</v>
      </c>
      <c r="AS57" s="1"/>
      <c r="AT57" s="2">
        <v>1.958123452688924</v>
      </c>
      <c r="AU57" s="2">
        <v>0.95819648386158007</v>
      </c>
      <c r="AV57" s="2">
        <v>5.2270253782620841</v>
      </c>
      <c r="AW57" s="2">
        <v>3.2662673566990694</v>
      </c>
      <c r="AX57" s="2">
        <v>5.0225678062480439</v>
      </c>
      <c r="AY57" s="2">
        <v>7.5093350295899031</v>
      </c>
    </row>
    <row r="58" spans="1:51" ht="14.4" x14ac:dyDescent="0.25">
      <c r="A58" s="7" t="s">
        <v>34</v>
      </c>
      <c r="B58" s="8">
        <v>0.32</v>
      </c>
      <c r="C58" s="8">
        <v>0.27</v>
      </c>
      <c r="D58" s="8">
        <v>0.52</v>
      </c>
      <c r="E58" s="8">
        <v>0.34</v>
      </c>
      <c r="F58" s="18"/>
      <c r="G58" s="8">
        <v>0.48134882070607732</v>
      </c>
      <c r="H58" s="8">
        <v>0.83968119435631938</v>
      </c>
      <c r="I58" s="8">
        <v>0.66415592889259767</v>
      </c>
      <c r="J58" s="8">
        <v>0.80086196934527909</v>
      </c>
      <c r="K58" s="8">
        <v>2.4900000000000002</v>
      </c>
      <c r="L58" s="8">
        <v>1.22</v>
      </c>
      <c r="M58" s="8">
        <v>1.0900000000000001</v>
      </c>
      <c r="N58" s="8">
        <v>0.7897886968022132</v>
      </c>
      <c r="O58" s="8">
        <v>2.0103302072604747</v>
      </c>
      <c r="P58" s="8">
        <v>1.4979629322555339</v>
      </c>
      <c r="Q58" s="8">
        <v>3.53</v>
      </c>
      <c r="R58" s="8">
        <v>0.95</v>
      </c>
      <c r="S58" s="8">
        <v>2.17</v>
      </c>
      <c r="T58" s="8">
        <v>0.88</v>
      </c>
      <c r="U58" s="8">
        <v>1.76</v>
      </c>
      <c r="V58" s="8">
        <v>1.33</v>
      </c>
      <c r="W58" s="8">
        <v>2.11</v>
      </c>
      <c r="X58" s="8">
        <v>2.46</v>
      </c>
      <c r="Y58" s="8">
        <v>2.9441182719741747</v>
      </c>
      <c r="Z58"/>
      <c r="AA58" s="8">
        <v>1.1597990377421756</v>
      </c>
      <c r="AB58" s="8">
        <v>1.3823604350520469</v>
      </c>
      <c r="AC58" s="8">
        <v>0.21</v>
      </c>
      <c r="AD58" s="8">
        <v>0.39</v>
      </c>
      <c r="AE58" s="8">
        <v>1.57</v>
      </c>
      <c r="AF58" s="8"/>
      <c r="AG58" s="8">
        <v>1.0304007529929382</v>
      </c>
      <c r="AH58" s="8">
        <v>2.61</v>
      </c>
      <c r="AI58" s="8">
        <v>2.0499999999999998</v>
      </c>
      <c r="AJ58" s="8">
        <v>2.4500000000000002</v>
      </c>
      <c r="AK58" s="8">
        <v>1.58</v>
      </c>
      <c r="AL58" s="8">
        <v>3.43</v>
      </c>
      <c r="AM58" s="8">
        <v>2.5499999999999998</v>
      </c>
      <c r="AN58" s="8">
        <v>3.2503060106455064</v>
      </c>
      <c r="AO58" s="2">
        <v>3.4585589593905284</v>
      </c>
      <c r="AP58" s="2">
        <v>1.7130418061453112</v>
      </c>
      <c r="AQ58" s="2">
        <v>2.8623709345577186</v>
      </c>
      <c r="AR58" s="2">
        <v>3.8200335071938842</v>
      </c>
      <c r="AS58" s="2"/>
      <c r="AT58" s="2">
        <v>0.54589793206144577</v>
      </c>
      <c r="AU58" s="8">
        <v>0.33515551334747179</v>
      </c>
      <c r="AV58" s="2">
        <v>1.6158720976215049</v>
      </c>
      <c r="AW58" s="8">
        <v>1.0008959098700856</v>
      </c>
      <c r="AX58" s="8">
        <v>1.3414936264709114</v>
      </c>
      <c r="AY58" s="2">
        <v>2.3751640806939576</v>
      </c>
    </row>
    <row r="59" spans="1:51" x14ac:dyDescent="0.25">
      <c r="A59" s="7" t="s">
        <v>102</v>
      </c>
      <c r="B59" s="9">
        <f>B33/B34</f>
        <v>30.27027027027027</v>
      </c>
      <c r="C59" s="9">
        <f t="shared" ref="C59:J59" si="9">C33/C34</f>
        <v>31.98863636363636</v>
      </c>
      <c r="D59" s="9">
        <f t="shared" si="9"/>
        <v>58.698630136986303</v>
      </c>
      <c r="E59" s="9">
        <f t="shared" si="9"/>
        <v>36.065573770491802</v>
      </c>
      <c r="F59" s="8"/>
      <c r="G59" s="9">
        <f t="shared" si="9"/>
        <v>55.161682786535451</v>
      </c>
      <c r="H59" s="9">
        <f t="shared" si="9"/>
        <v>29.636132727165275</v>
      </c>
      <c r="I59" s="9">
        <f t="shared" si="9"/>
        <v>52.192857148327867</v>
      </c>
      <c r="J59" s="9">
        <f t="shared" si="9"/>
        <v>17.965418687124274</v>
      </c>
      <c r="K59" s="9">
        <f t="shared" ref="K59:AY59" si="10">K33/K34</f>
        <v>54.924242424242429</v>
      </c>
      <c r="L59" s="9">
        <f t="shared" si="10"/>
        <v>56.013986013986013</v>
      </c>
      <c r="M59" s="9">
        <f t="shared" si="10"/>
        <v>31.8</v>
      </c>
      <c r="N59" s="9">
        <f t="shared" si="10"/>
        <v>57.154820472482641</v>
      </c>
      <c r="O59" s="9">
        <f t="shared" si="10"/>
        <v>60.564861564837344</v>
      </c>
      <c r="P59" s="9">
        <f t="shared" si="10"/>
        <v>34.902531284263489</v>
      </c>
      <c r="Q59" s="9">
        <f t="shared" si="10"/>
        <v>18.90909090909091</v>
      </c>
      <c r="R59" s="9">
        <f t="shared" si="10"/>
        <v>41.824817518248175</v>
      </c>
      <c r="S59" s="9">
        <f t="shared" si="10"/>
        <v>44.964539007092199</v>
      </c>
      <c r="T59" s="9">
        <f t="shared" si="10"/>
        <v>42.857142857142854</v>
      </c>
      <c r="U59" s="9">
        <f t="shared" si="10"/>
        <v>45.476190476190474</v>
      </c>
      <c r="V59" s="9">
        <f t="shared" si="10"/>
        <v>11.75</v>
      </c>
      <c r="W59" s="9">
        <f t="shared" si="10"/>
        <v>31.372549019607842</v>
      </c>
      <c r="X59" s="9">
        <f t="shared" si="10"/>
        <v>38.15126050420168</v>
      </c>
      <c r="Y59" s="9">
        <f t="shared" si="10"/>
        <v>25.20159998650043</v>
      </c>
      <c r="Z59" s="8"/>
      <c r="AA59" s="9">
        <f t="shared" si="10"/>
        <v>12.721612749062777</v>
      </c>
      <c r="AB59" s="9">
        <f t="shared" si="10"/>
        <v>18.987447831673038</v>
      </c>
      <c r="AC59" s="9">
        <f t="shared" si="10"/>
        <v>26.048109965635739</v>
      </c>
      <c r="AD59" s="9">
        <f t="shared" si="10"/>
        <v>18.455882352941178</v>
      </c>
      <c r="AE59" s="9">
        <f t="shared" si="10"/>
        <v>19.809160305343511</v>
      </c>
      <c r="AF59" s="8"/>
      <c r="AG59" s="9">
        <f t="shared" si="10"/>
        <v>44.985869822001533</v>
      </c>
      <c r="AH59" s="9">
        <f t="shared" si="10"/>
        <v>43.278688524590166</v>
      </c>
      <c r="AI59" s="9">
        <f t="shared" si="10"/>
        <v>45.887096774193544</v>
      </c>
      <c r="AJ59" s="9">
        <f t="shared" si="10"/>
        <v>47.009345794392523</v>
      </c>
      <c r="AK59" s="9">
        <f t="shared" si="10"/>
        <v>52.426470588235297</v>
      </c>
      <c r="AL59" s="9">
        <f t="shared" si="10"/>
        <v>37.391304347826086</v>
      </c>
      <c r="AM59" s="9">
        <f t="shared" si="10"/>
        <v>43.020134228187921</v>
      </c>
      <c r="AN59" s="9">
        <f t="shared" si="10"/>
        <v>54.080530281913681</v>
      </c>
      <c r="AO59" s="9">
        <f t="shared" si="10"/>
        <v>49.033485085433391</v>
      </c>
      <c r="AP59" s="9">
        <f t="shared" si="10"/>
        <v>56.271752756822181</v>
      </c>
      <c r="AQ59" s="9">
        <f t="shared" si="10"/>
        <v>37.495264387518809</v>
      </c>
      <c r="AR59" s="9">
        <f t="shared" si="10"/>
        <v>28.948498696730997</v>
      </c>
      <c r="AS59" s="8"/>
      <c r="AT59" s="1">
        <f t="shared" si="10"/>
        <v>22.220229626720954</v>
      </c>
      <c r="AU59" s="1">
        <f t="shared" si="10"/>
        <v>23.922395035725412</v>
      </c>
      <c r="AV59" s="1">
        <f t="shared" si="10"/>
        <v>29.663615147865226</v>
      </c>
      <c r="AW59" s="1">
        <f t="shared" si="10"/>
        <v>16.610918960593057</v>
      </c>
      <c r="AX59" s="1">
        <f t="shared" si="10"/>
        <v>17.96439979692089</v>
      </c>
      <c r="AY59" s="1">
        <f t="shared" si="10"/>
        <v>17.327431563919184</v>
      </c>
    </row>
    <row r="60" spans="1:51" x14ac:dyDescent="0.25">
      <c r="A60" s="7" t="s">
        <v>111</v>
      </c>
      <c r="B60" s="8">
        <f>B52/0.209</f>
        <v>6.2200956937799043</v>
      </c>
      <c r="C60" s="8">
        <f t="shared" ref="C60:AY60" si="11">C52/0.209</f>
        <v>8.6124401913875612</v>
      </c>
      <c r="D60" s="8">
        <f t="shared" si="11"/>
        <v>7.0334928229665072</v>
      </c>
      <c r="E60" s="8">
        <f t="shared" si="11"/>
        <v>5.8851674641148328</v>
      </c>
      <c r="F60" s="8"/>
      <c r="G60" s="8">
        <f t="shared" si="11"/>
        <v>6.4784133009474987</v>
      </c>
      <c r="H60" s="9">
        <f t="shared" si="11"/>
        <v>10.248679729199358</v>
      </c>
      <c r="I60" s="8">
        <f t="shared" si="11"/>
        <v>6.5283054792968569</v>
      </c>
      <c r="J60" s="9">
        <f t="shared" si="11"/>
        <v>11.582011228644456</v>
      </c>
      <c r="K60" s="8">
        <f t="shared" si="11"/>
        <v>5.6459330143540667</v>
      </c>
      <c r="L60" s="8">
        <f t="shared" si="11"/>
        <v>6.2679425837320579</v>
      </c>
      <c r="M60" s="8">
        <f t="shared" si="11"/>
        <v>8.2296650717703344</v>
      </c>
      <c r="N60" s="8">
        <f t="shared" si="11"/>
        <v>5.7465918041039403</v>
      </c>
      <c r="O60" s="8">
        <f t="shared" si="11"/>
        <v>5.6963230726908582</v>
      </c>
      <c r="P60" s="8">
        <f t="shared" si="11"/>
        <v>7.9718502110323373</v>
      </c>
      <c r="Q60" s="9">
        <f t="shared" si="11"/>
        <v>11.961722488038278</v>
      </c>
      <c r="R60" s="8">
        <f t="shared" si="11"/>
        <v>6.2679425837320579</v>
      </c>
      <c r="S60" s="8">
        <f t="shared" si="11"/>
        <v>6.0287081339712918</v>
      </c>
      <c r="T60" s="8">
        <f t="shared" si="11"/>
        <v>4.9760765550239237</v>
      </c>
      <c r="U60" s="8">
        <f t="shared" si="11"/>
        <v>5.3588516746411488</v>
      </c>
      <c r="V60" s="9">
        <f t="shared" si="11"/>
        <v>13.588516746411484</v>
      </c>
      <c r="W60" s="8">
        <f t="shared" si="11"/>
        <v>7.2248803827751198</v>
      </c>
      <c r="X60" s="8">
        <f t="shared" si="11"/>
        <v>5.4066985645933014</v>
      </c>
      <c r="Y60" s="8">
        <f t="shared" si="11"/>
        <v>7.4309237209855237</v>
      </c>
      <c r="Z60" s="8"/>
      <c r="AA60" s="9">
        <f t="shared" si="11"/>
        <v>16.100983386526519</v>
      </c>
      <c r="AB60" s="9">
        <f t="shared" si="11"/>
        <v>13.443627982759718</v>
      </c>
      <c r="AC60" s="9">
        <f t="shared" si="11"/>
        <v>13.875598086124402</v>
      </c>
      <c r="AD60" s="9">
        <f t="shared" si="11"/>
        <v>13.684210526315789</v>
      </c>
      <c r="AE60" s="9">
        <f t="shared" si="11"/>
        <v>12.488038277511961</v>
      </c>
      <c r="AF60" s="8"/>
      <c r="AG60" s="8">
        <f t="shared" si="11"/>
        <v>6.4922042817803112</v>
      </c>
      <c r="AH60" s="8">
        <f t="shared" si="11"/>
        <v>4.9760765550239237</v>
      </c>
      <c r="AI60" s="8">
        <f t="shared" si="11"/>
        <v>5.4066985645933014</v>
      </c>
      <c r="AJ60" s="8">
        <f t="shared" si="11"/>
        <v>4.4976076555023923</v>
      </c>
      <c r="AK60" s="8">
        <f t="shared" si="11"/>
        <v>5.5023923444976077</v>
      </c>
      <c r="AL60" s="8">
        <f t="shared" si="11"/>
        <v>6.4114832535885178</v>
      </c>
      <c r="AM60" s="8">
        <f t="shared" si="11"/>
        <v>6.1722488038277517</v>
      </c>
      <c r="AN60" s="8">
        <f t="shared" si="11"/>
        <v>5.1562392974311315</v>
      </c>
      <c r="AO60" s="8">
        <f t="shared" si="11"/>
        <v>5.1755835187613481</v>
      </c>
      <c r="AP60" s="8">
        <f t="shared" si="11"/>
        <v>5.5142085994424219</v>
      </c>
      <c r="AQ60" s="8">
        <f t="shared" si="11"/>
        <v>7.4507201269967425</v>
      </c>
      <c r="AR60" s="8">
        <f t="shared" si="11"/>
        <v>8.1962503274579728</v>
      </c>
      <c r="AS60" s="8"/>
      <c r="AT60" s="9">
        <f t="shared" si="11"/>
        <v>10.966427774952377</v>
      </c>
      <c r="AU60" s="9">
        <f t="shared" si="11"/>
        <v>10.716200259860166</v>
      </c>
      <c r="AV60" s="8">
        <f t="shared" si="11"/>
        <v>9.1349864730960793</v>
      </c>
      <c r="AW60" s="9">
        <f t="shared" si="11"/>
        <v>13.165594696833313</v>
      </c>
      <c r="AX60" s="9">
        <f t="shared" si="11"/>
        <v>11.620090856096734</v>
      </c>
      <c r="AY60" s="9">
        <f t="shared" si="11"/>
        <v>14.108658027512751</v>
      </c>
    </row>
    <row r="61" spans="1:51" x14ac:dyDescent="0.25">
      <c r="A61" s="7" t="s">
        <v>103</v>
      </c>
      <c r="B61" s="8">
        <f>(B40/0.31)/(B52/0.209)</f>
        <v>5.7565756823821337</v>
      </c>
      <c r="C61" s="8">
        <f t="shared" ref="C61:J61" si="12">(C40/0.31)/(C52/0.209)</f>
        <v>2.4233512544802864</v>
      </c>
      <c r="D61" s="8">
        <f t="shared" si="12"/>
        <v>3.8983980689049811</v>
      </c>
      <c r="E61" s="8">
        <f t="shared" si="12"/>
        <v>3.5354051927616053</v>
      </c>
      <c r="F61" s="8"/>
      <c r="G61" s="8">
        <f t="shared" si="12"/>
        <v>7.7246681697502275</v>
      </c>
      <c r="H61" s="8">
        <f t="shared" si="12"/>
        <v>4.2499894760993078</v>
      </c>
      <c r="I61" s="8">
        <f t="shared" si="12"/>
        <v>7.9787450959566044</v>
      </c>
      <c r="J61" s="8">
        <f t="shared" si="12"/>
        <v>5.0074185455304523</v>
      </c>
      <c r="K61" s="8">
        <f t="shared" ref="K61:AY61" si="13">(K40/0.31)/(K52/0.209)</f>
        <v>8.8559322033898304</v>
      </c>
      <c r="L61" s="8">
        <f t="shared" si="13"/>
        <v>8.3373553311992108</v>
      </c>
      <c r="M61" s="8">
        <f t="shared" si="13"/>
        <v>6.3499624906226559</v>
      </c>
      <c r="N61" s="8">
        <f t="shared" si="13"/>
        <v>8.963888318803944</v>
      </c>
      <c r="O61" s="8">
        <f t="shared" si="13"/>
        <v>9.1343679661139969</v>
      </c>
      <c r="P61" s="8">
        <f t="shared" si="13"/>
        <v>7.3930551769766959</v>
      </c>
      <c r="Q61" s="8">
        <f t="shared" si="13"/>
        <v>5.6362580645161291</v>
      </c>
      <c r="R61" s="8">
        <f t="shared" si="13"/>
        <v>8.1829598621029298</v>
      </c>
      <c r="S61" s="8">
        <f t="shared" si="13"/>
        <v>9.7918586789554549</v>
      </c>
      <c r="T61" s="8">
        <f t="shared" si="13"/>
        <v>8.8163771712158798</v>
      </c>
      <c r="U61" s="8">
        <f t="shared" si="13"/>
        <v>8.3070276497695836</v>
      </c>
      <c r="V61" s="8">
        <f t="shared" si="13"/>
        <v>4.652885052248978</v>
      </c>
      <c r="W61" s="8">
        <f t="shared" si="13"/>
        <v>8.9743644520401631</v>
      </c>
      <c r="X61" s="8">
        <f t="shared" si="13"/>
        <v>8.9494718812446479</v>
      </c>
      <c r="Y61" s="8">
        <f t="shared" si="13"/>
        <v>8.3810641513962985</v>
      </c>
      <c r="Z61" s="8"/>
      <c r="AA61" s="8">
        <f t="shared" si="13"/>
        <v>5.1886346323806949</v>
      </c>
      <c r="AB61" s="8">
        <f t="shared" si="13"/>
        <v>4.8878794213449499</v>
      </c>
      <c r="AC61" s="8">
        <f t="shared" si="13"/>
        <v>3.2779755283648497</v>
      </c>
      <c r="AD61" s="8">
        <f t="shared" si="13"/>
        <v>3.6066997518610426</v>
      </c>
      <c r="AE61" s="8">
        <f t="shared" si="13"/>
        <v>4.339636633296255</v>
      </c>
      <c r="AF61" s="8"/>
      <c r="AG61" s="8">
        <f t="shared" si="13"/>
        <v>8.2359730255508623</v>
      </c>
      <c r="AH61" s="9">
        <f t="shared" si="13"/>
        <v>13.094913151364763</v>
      </c>
      <c r="AI61" s="9">
        <f t="shared" si="13"/>
        <v>11.932629174992863</v>
      </c>
      <c r="AJ61" s="9">
        <f t="shared" si="13"/>
        <v>15.276938915579962</v>
      </c>
      <c r="AK61" s="9">
        <f t="shared" si="13"/>
        <v>10.728471248246846</v>
      </c>
      <c r="AL61" s="9">
        <f t="shared" si="13"/>
        <v>10.716658642272508</v>
      </c>
      <c r="AM61" s="9">
        <f t="shared" si="13"/>
        <v>10.243560890222556</v>
      </c>
      <c r="AN61" s="9">
        <f t="shared" si="13"/>
        <v>12.203058892997589</v>
      </c>
      <c r="AO61" s="9">
        <f t="shared" si="13"/>
        <v>12.553293208679754</v>
      </c>
      <c r="AP61" s="9">
        <f t="shared" si="13"/>
        <v>10.244788911179574</v>
      </c>
      <c r="AQ61" s="2">
        <f t="shared" si="13"/>
        <v>9.254005081514558</v>
      </c>
      <c r="AR61" s="2">
        <f t="shared" si="13"/>
        <v>9.6741737728197688</v>
      </c>
      <c r="AS61" s="8"/>
      <c r="AT61" s="2">
        <f t="shared" si="13"/>
        <v>3.3796152532246451</v>
      </c>
      <c r="AU61" s="8">
        <f t="shared" si="13"/>
        <v>3.8255160873709069</v>
      </c>
      <c r="AV61" s="2">
        <f t="shared" si="13"/>
        <v>8.1131169982982314</v>
      </c>
      <c r="AW61" s="8">
        <f t="shared" si="13"/>
        <v>4.4499593082417377</v>
      </c>
      <c r="AX61" s="8">
        <f t="shared" si="13"/>
        <v>4.5210905121026261</v>
      </c>
      <c r="AY61" s="2">
        <f t="shared" si="13"/>
        <v>7.3074583191336515</v>
      </c>
    </row>
    <row r="62" spans="1:51" x14ac:dyDescent="0.25">
      <c r="A62" s="7" t="s">
        <v>104</v>
      </c>
      <c r="B62" s="8">
        <f>(B48/0.322)/(B52/0.209)</f>
        <v>1.378021978021978</v>
      </c>
      <c r="C62" s="8">
        <f t="shared" ref="C62:J62" si="14">(C48/0.322)/(C52/0.209)</f>
        <v>1.052933057280883</v>
      </c>
      <c r="D62" s="8">
        <f t="shared" si="14"/>
        <v>1.1171039844509232</v>
      </c>
      <c r="E62" s="8">
        <f t="shared" si="14"/>
        <v>1.0659496035954148</v>
      </c>
      <c r="F62" s="8"/>
      <c r="G62" s="8">
        <f t="shared" si="14"/>
        <v>1.3590247381485814</v>
      </c>
      <c r="H62" s="8">
        <f t="shared" si="14"/>
        <v>0.96228298181780447</v>
      </c>
      <c r="I62" s="8">
        <f t="shared" si="14"/>
        <v>1.3848130853093712</v>
      </c>
      <c r="J62" s="8">
        <f t="shared" si="14"/>
        <v>1.201975876643006</v>
      </c>
      <c r="K62" s="8">
        <f t="shared" ref="K62:AY62" si="15">(K48/0.322)/(K52/0.209)</f>
        <v>1.2761343299294663</v>
      </c>
      <c r="L62" s="8">
        <f t="shared" si="15"/>
        <v>1.3179555260537668</v>
      </c>
      <c r="M62" s="8">
        <f t="shared" si="15"/>
        <v>1.3887043189368773</v>
      </c>
      <c r="N62" s="8">
        <f t="shared" si="15"/>
        <v>1.4216533533324576</v>
      </c>
      <c r="O62" s="8">
        <f t="shared" si="15"/>
        <v>1.2462728979745232</v>
      </c>
      <c r="P62" s="8">
        <f t="shared" si="15"/>
        <v>1.315984472098275</v>
      </c>
      <c r="Q62" s="8">
        <f t="shared" si="15"/>
        <v>1.2591925465838507</v>
      </c>
      <c r="R62" s="8">
        <f t="shared" si="15"/>
        <v>1.1841780854392869</v>
      </c>
      <c r="S62" s="8">
        <f t="shared" si="15"/>
        <v>1.3135906536527653</v>
      </c>
      <c r="T62" s="8">
        <f t="shared" si="15"/>
        <v>1.3231008122312471</v>
      </c>
      <c r="U62" s="8">
        <f t="shared" si="15"/>
        <v>1.1242790594498668</v>
      </c>
      <c r="V62" s="8">
        <f t="shared" si="15"/>
        <v>1.0855896247047503</v>
      </c>
      <c r="W62" s="8">
        <f t="shared" si="15"/>
        <v>1.0918102916375303</v>
      </c>
      <c r="X62" s="8">
        <f t="shared" si="15"/>
        <v>1.1430495245424064</v>
      </c>
      <c r="Y62" s="8">
        <f t="shared" si="15"/>
        <v>1.1540561581476834</v>
      </c>
      <c r="Z62" s="8"/>
      <c r="AA62" s="8">
        <f t="shared" si="15"/>
        <v>1.203938932346106</v>
      </c>
      <c r="AB62" s="8">
        <f t="shared" si="15"/>
        <v>1.12404651778924</v>
      </c>
      <c r="AC62" s="8">
        <f t="shared" si="15"/>
        <v>1.3138038123795244</v>
      </c>
      <c r="AD62" s="8">
        <f t="shared" si="15"/>
        <v>1.0734591495461061</v>
      </c>
      <c r="AE62" s="8">
        <f t="shared" si="15"/>
        <v>1.1414649817948168</v>
      </c>
      <c r="AF62" s="8"/>
      <c r="AG62" s="8">
        <f t="shared" si="15"/>
        <v>1.2896542337472541</v>
      </c>
      <c r="AH62" s="8">
        <f t="shared" si="15"/>
        <v>1.3667881032011466</v>
      </c>
      <c r="AI62" s="8">
        <f t="shared" si="15"/>
        <v>1.2866487110427089</v>
      </c>
      <c r="AJ62" s="8">
        <f t="shared" si="15"/>
        <v>1.2774216994846044</v>
      </c>
      <c r="AK62" s="8">
        <f t="shared" si="15"/>
        <v>1.3940858763165003</v>
      </c>
      <c r="AL62" s="8">
        <f t="shared" si="15"/>
        <v>1.341730787058496</v>
      </c>
      <c r="AM62" s="8">
        <f t="shared" si="15"/>
        <v>1.3736097067745194</v>
      </c>
      <c r="AN62" s="8">
        <f t="shared" si="15"/>
        <v>1.3474756426947605</v>
      </c>
      <c r="AO62" s="2">
        <f t="shared" si="15"/>
        <v>1.251941949859271</v>
      </c>
      <c r="AP62" s="2">
        <f t="shared" si="15"/>
        <v>1.2950713320722673</v>
      </c>
      <c r="AQ62" s="2">
        <f t="shared" si="15"/>
        <v>1.2911434199760619</v>
      </c>
      <c r="AR62" s="2">
        <f t="shared" si="15"/>
        <v>1.1815144274677605</v>
      </c>
      <c r="AS62" s="8"/>
      <c r="AT62" s="2">
        <f t="shared" si="15"/>
        <v>1.1072853825356419</v>
      </c>
      <c r="AU62" s="8">
        <f t="shared" si="15"/>
        <v>1.1345902027619834</v>
      </c>
      <c r="AV62" s="2">
        <f t="shared" si="15"/>
        <v>1.1101342085337567</v>
      </c>
      <c r="AW62" s="8">
        <f t="shared" si="15"/>
        <v>0.92619434990912297</v>
      </c>
      <c r="AX62" s="8">
        <f t="shared" si="15"/>
        <v>1.0472030342859198</v>
      </c>
      <c r="AY62" s="2">
        <f t="shared" si="15"/>
        <v>1.3568541916400219</v>
      </c>
    </row>
    <row r="63" spans="1:51" x14ac:dyDescent="0.25">
      <c r="A63" s="7" t="s">
        <v>105</v>
      </c>
      <c r="B63" s="8">
        <f>B57/B52</f>
        <v>0.70769230769230773</v>
      </c>
      <c r="C63" s="8">
        <f t="shared" ref="C63:J63" si="16">C57/C52</f>
        <v>0.52222222222222214</v>
      </c>
      <c r="D63" s="8">
        <f t="shared" si="16"/>
        <v>0.84353741496598644</v>
      </c>
      <c r="E63" s="8">
        <f t="shared" si="16"/>
        <v>0.7967479674796748</v>
      </c>
      <c r="F63" s="8"/>
      <c r="G63" s="8">
        <f t="shared" si="16"/>
        <v>0.99629845673303385</v>
      </c>
      <c r="H63" s="8">
        <f t="shared" si="16"/>
        <v>1.0210413858645773</v>
      </c>
      <c r="I63" s="8">
        <f t="shared" si="16"/>
        <v>1.7806545980491917</v>
      </c>
      <c r="J63" s="8">
        <f t="shared" si="16"/>
        <v>1.1043698275054135</v>
      </c>
      <c r="K63" s="8">
        <f t="shared" ref="K63:AY63" si="17">K57/K52</f>
        <v>4.898305084745763</v>
      </c>
      <c r="L63" s="8">
        <f t="shared" si="17"/>
        <v>3.3816793893129766</v>
      </c>
      <c r="M63" s="8">
        <f t="shared" si="17"/>
        <v>2.25</v>
      </c>
      <c r="N63" s="8">
        <f t="shared" si="17"/>
        <v>3.4111227311866896</v>
      </c>
      <c r="O63" s="8">
        <f t="shared" si="17"/>
        <v>5.3312640833864435</v>
      </c>
      <c r="P63" s="8">
        <f t="shared" si="17"/>
        <v>3.5242525271878082</v>
      </c>
      <c r="Q63" s="9">
        <f t="shared" si="17"/>
        <v>16.880000000000003</v>
      </c>
      <c r="R63" s="8">
        <f t="shared" si="17"/>
        <v>4</v>
      </c>
      <c r="S63" s="8">
        <f t="shared" si="17"/>
        <v>7.833333333333333</v>
      </c>
      <c r="T63" s="8">
        <f t="shared" si="17"/>
        <v>2.9326923076923075</v>
      </c>
      <c r="U63" s="8">
        <f t="shared" si="17"/>
        <v>4.8124999999999991</v>
      </c>
      <c r="V63" s="8">
        <f t="shared" si="17"/>
        <v>1.7464788732394367</v>
      </c>
      <c r="W63" s="8">
        <f t="shared" si="17"/>
        <v>5.6092715231788084</v>
      </c>
      <c r="X63" s="8">
        <f t="shared" si="17"/>
        <v>6.8495575221238942</v>
      </c>
      <c r="Y63" s="8">
        <f t="shared" si="17"/>
        <v>9.2189207712497456</v>
      </c>
      <c r="Z63" s="8"/>
      <c r="AA63" s="8">
        <f t="shared" si="17"/>
        <v>1.0315841701457986</v>
      </c>
      <c r="AB63" s="8">
        <f t="shared" si="17"/>
        <v>1.6099100074069124</v>
      </c>
      <c r="AC63" s="8">
        <f t="shared" si="17"/>
        <v>0.20344827586206896</v>
      </c>
      <c r="AD63" s="8">
        <f t="shared" si="17"/>
        <v>0.44755244755244761</v>
      </c>
      <c r="AE63" s="8">
        <f t="shared" si="17"/>
        <v>2.0076628352490422</v>
      </c>
      <c r="AF63" s="8"/>
      <c r="AG63" s="8">
        <f t="shared" si="17"/>
        <v>3.2845954517134341</v>
      </c>
      <c r="AH63" s="9">
        <f t="shared" si="17"/>
        <v>13.461538461538462</v>
      </c>
      <c r="AI63" s="9">
        <f t="shared" si="17"/>
        <v>11.150442477876107</v>
      </c>
      <c r="AJ63" s="8">
        <f t="shared" si="17"/>
        <v>7.585106382978724</v>
      </c>
      <c r="AK63" s="8">
        <f t="shared" si="17"/>
        <v>6.5913043478260871</v>
      </c>
      <c r="AL63" s="8">
        <f t="shared" si="17"/>
        <v>8.5074626865671643</v>
      </c>
      <c r="AM63" s="8">
        <f t="shared" si="17"/>
        <v>7.5968992248062017</v>
      </c>
      <c r="AN63" s="8">
        <f t="shared" si="17"/>
        <v>9.9015022494682192</v>
      </c>
      <c r="AO63" s="1">
        <f t="shared" si="17"/>
        <v>13.630938790242789</v>
      </c>
      <c r="AP63" s="2">
        <f t="shared" si="17"/>
        <v>6.8011839794117792</v>
      </c>
      <c r="AQ63" s="2">
        <f t="shared" si="17"/>
        <v>7.2008856565629689</v>
      </c>
      <c r="AR63" s="2">
        <f t="shared" si="17"/>
        <v>9.5809452972439395</v>
      </c>
      <c r="AS63" s="8"/>
      <c r="AT63" s="2">
        <f t="shared" si="17"/>
        <v>0.85433578988709369</v>
      </c>
      <c r="AU63" s="8">
        <f t="shared" si="17"/>
        <v>0.42782628734173472</v>
      </c>
      <c r="AV63" s="2">
        <f t="shared" si="17"/>
        <v>2.7377917721869731</v>
      </c>
      <c r="AW63" s="8">
        <f t="shared" si="17"/>
        <v>1.1870389326801942</v>
      </c>
      <c r="AX63" s="8">
        <f t="shared" si="17"/>
        <v>2.0680926860110662</v>
      </c>
      <c r="AY63" s="2">
        <f t="shared" si="17"/>
        <v>2.5466513262564212</v>
      </c>
    </row>
    <row r="64" spans="1:51" x14ac:dyDescent="0.25">
      <c r="A64" s="7" t="s">
        <v>106</v>
      </c>
      <c r="B64" s="8">
        <f>B36/B52</f>
        <v>0.67692307692307685</v>
      </c>
      <c r="C64" s="8">
        <f t="shared" ref="C64:J64" si="18">C36/C52</f>
        <v>0.82222222222222219</v>
      </c>
      <c r="D64" s="8">
        <f t="shared" si="18"/>
        <v>0.4285714285714286</v>
      </c>
      <c r="E64" s="8">
        <f t="shared" si="18"/>
        <v>0.5934959349593496</v>
      </c>
      <c r="F64" s="8"/>
      <c r="G64" s="8">
        <f t="shared" si="18"/>
        <v>2.5891235135701409</v>
      </c>
      <c r="H64" s="8">
        <f t="shared" si="18"/>
        <v>1.3755616780463702</v>
      </c>
      <c r="I64" s="8">
        <f t="shared" si="18"/>
        <v>2.80698781923491</v>
      </c>
      <c r="J64" s="8">
        <f t="shared" si="18"/>
        <v>2.4580502999586509</v>
      </c>
      <c r="K64" s="8">
        <f t="shared" ref="K64:AY64" si="19">K36/K52</f>
        <v>3.3813559322033901</v>
      </c>
      <c r="L64" s="8">
        <f t="shared" si="19"/>
        <v>3.2061068702290076</v>
      </c>
      <c r="M64" s="8">
        <f t="shared" si="19"/>
        <v>3.1279069767441858</v>
      </c>
      <c r="N64" s="8">
        <f t="shared" si="19"/>
        <v>3.55603246328167</v>
      </c>
      <c r="O64" s="8">
        <f t="shared" si="19"/>
        <v>3.486833049270059</v>
      </c>
      <c r="P64" s="8">
        <f t="shared" si="19"/>
        <v>2.6936975736566602</v>
      </c>
      <c r="Q64" s="8">
        <f t="shared" si="19"/>
        <v>2.8280000000000003</v>
      </c>
      <c r="R64" s="8">
        <f t="shared" si="19"/>
        <v>2.9312977099236637</v>
      </c>
      <c r="S64" s="8">
        <f t="shared" si="19"/>
        <v>3.8015873015873014</v>
      </c>
      <c r="T64" s="8">
        <f t="shared" si="19"/>
        <v>5.3557692307692308</v>
      </c>
      <c r="U64" s="8">
        <f t="shared" si="19"/>
        <v>3.2946428571428568</v>
      </c>
      <c r="V64" s="8">
        <f t="shared" si="19"/>
        <v>1.9788732394366197</v>
      </c>
      <c r="W64" s="8">
        <f t="shared" si="19"/>
        <v>3.6357615894039736</v>
      </c>
      <c r="X64" s="8">
        <f t="shared" si="19"/>
        <v>3.7256637168141595</v>
      </c>
      <c r="Y64" s="8">
        <f t="shared" si="19"/>
        <v>3.9311334919474561</v>
      </c>
      <c r="Z64" s="8"/>
      <c r="AA64" s="8">
        <f t="shared" si="19"/>
        <v>2.5940022729705534</v>
      </c>
      <c r="AB64" s="8">
        <f t="shared" si="19"/>
        <v>2.4580123066826949</v>
      </c>
      <c r="AC64" s="8">
        <f t="shared" si="19"/>
        <v>0.94137931034482758</v>
      </c>
      <c r="AD64" s="8">
        <f t="shared" si="19"/>
        <v>1.8916083916083917</v>
      </c>
      <c r="AE64" s="8">
        <f t="shared" si="19"/>
        <v>2.2413793103448274</v>
      </c>
      <c r="AF64" s="8"/>
      <c r="AG64" s="8">
        <f t="shared" si="19"/>
        <v>3.6359352545094685</v>
      </c>
      <c r="AH64" s="8">
        <f t="shared" si="19"/>
        <v>6.740384615384615</v>
      </c>
      <c r="AI64" s="8">
        <f t="shared" si="19"/>
        <v>6.4070796460177002</v>
      </c>
      <c r="AJ64" s="8">
        <f t="shared" si="19"/>
        <v>7.9148936170212778</v>
      </c>
      <c r="AK64" s="8">
        <f t="shared" si="19"/>
        <v>5.1217391304347828</v>
      </c>
      <c r="AL64" s="8">
        <f t="shared" si="19"/>
        <v>5.9253731343283578</v>
      </c>
      <c r="AM64" s="8">
        <f t="shared" si="19"/>
        <v>5.5658914728682163</v>
      </c>
      <c r="AN64" s="8">
        <f t="shared" si="19"/>
        <v>5.9733167433549124</v>
      </c>
      <c r="AO64" s="2">
        <f t="shared" si="19"/>
        <v>6.4452382852307526</v>
      </c>
      <c r="AP64" s="2">
        <f t="shared" si="19"/>
        <v>5.2426706371547773</v>
      </c>
      <c r="AQ64" s="2">
        <f t="shared" si="19"/>
        <v>5.8201048616468363</v>
      </c>
      <c r="AR64" s="2">
        <f t="shared" si="19"/>
        <v>6.3936921749576872</v>
      </c>
      <c r="AS64" s="8"/>
      <c r="AT64" s="2">
        <f t="shared" si="19"/>
        <v>1.5324430351923606</v>
      </c>
      <c r="AU64" s="8">
        <f t="shared" si="19"/>
        <v>2.7495830155279952</v>
      </c>
      <c r="AV64" s="2">
        <f t="shared" si="19"/>
        <v>4.4002227095433559</v>
      </c>
      <c r="AW64" s="8">
        <f t="shared" si="19"/>
        <v>3.5105845780144747</v>
      </c>
      <c r="AX64" s="8">
        <f t="shared" si="19"/>
        <v>3.4000952133137221</v>
      </c>
      <c r="AY64" s="2">
        <f t="shared" si="19"/>
        <v>4.4917553267878612</v>
      </c>
    </row>
    <row r="65" spans="1:51" x14ac:dyDescent="0.25">
      <c r="A65" s="7" t="s">
        <v>107</v>
      </c>
      <c r="B65" s="9">
        <f>B39/B40</f>
        <v>11.621621621621623</v>
      </c>
      <c r="C65" s="9">
        <f t="shared" ref="C65:J65" si="20">C39/C40</f>
        <v>14.2967542503864</v>
      </c>
      <c r="D65" s="9">
        <f t="shared" si="20"/>
        <v>12.941176470588236</v>
      </c>
      <c r="E65" s="9">
        <f t="shared" si="20"/>
        <v>36.744186046511629</v>
      </c>
      <c r="F65" s="8"/>
      <c r="G65" s="9">
        <f t="shared" si="20"/>
        <v>14.937564757221971</v>
      </c>
      <c r="H65" s="9">
        <f t="shared" si="20"/>
        <v>19.918485823302081</v>
      </c>
      <c r="I65" s="8">
        <f t="shared" si="20"/>
        <v>6.9544804779952969</v>
      </c>
      <c r="J65" s="9">
        <f t="shared" si="20"/>
        <v>23.631299290104028</v>
      </c>
      <c r="K65" s="9">
        <f t="shared" ref="K65:AY65" si="21">K39/K40</f>
        <v>23.548387096774192</v>
      </c>
      <c r="L65" s="9">
        <f t="shared" si="21"/>
        <v>23.827160493827162</v>
      </c>
      <c r="M65" s="9">
        <f t="shared" si="21"/>
        <v>22.777777777777779</v>
      </c>
      <c r="N65" s="9">
        <f t="shared" si="21"/>
        <v>22.656314791174008</v>
      </c>
      <c r="O65" s="9">
        <f t="shared" si="21"/>
        <v>23.298770311528099</v>
      </c>
      <c r="P65" s="9">
        <f t="shared" si="21"/>
        <v>21.02358071817055</v>
      </c>
      <c r="Q65" s="9">
        <f t="shared" si="21"/>
        <v>19.712918660287084</v>
      </c>
      <c r="R65" s="9">
        <f t="shared" si="21"/>
        <v>28.113207547169811</v>
      </c>
      <c r="S65" s="9">
        <f t="shared" si="21"/>
        <v>27.21311475409836</v>
      </c>
      <c r="T65" s="9">
        <f t="shared" si="21"/>
        <v>40.661764705882355</v>
      </c>
      <c r="U65" s="9">
        <f t="shared" si="21"/>
        <v>33.768115942028984</v>
      </c>
      <c r="V65" s="9">
        <f t="shared" si="21"/>
        <v>46.887755102040813</v>
      </c>
      <c r="W65" s="9">
        <f t="shared" si="21"/>
        <v>26.218905472636813</v>
      </c>
      <c r="X65" s="9">
        <f t="shared" si="21"/>
        <v>31.333333333333332</v>
      </c>
      <c r="Y65" s="9">
        <f t="shared" si="21"/>
        <v>21.484537688189352</v>
      </c>
      <c r="Z65" s="8"/>
      <c r="AA65" s="9">
        <f t="shared" si="21"/>
        <v>12.451636503748679</v>
      </c>
      <c r="AB65" s="9">
        <f t="shared" si="21"/>
        <v>18.64556931162247</v>
      </c>
      <c r="AC65" s="8">
        <f t="shared" si="21"/>
        <v>9.9290780141843982</v>
      </c>
      <c r="AD65" s="9">
        <f t="shared" si="21"/>
        <v>18.954248366013072</v>
      </c>
      <c r="AE65" s="9">
        <f t="shared" si="21"/>
        <v>15.595238095238095</v>
      </c>
      <c r="AF65" s="8"/>
      <c r="AG65" s="9">
        <f t="shared" si="21"/>
        <v>25.336039570463967</v>
      </c>
      <c r="AH65" s="9">
        <f t="shared" si="21"/>
        <v>29.504950495049506</v>
      </c>
      <c r="AI65" s="9">
        <f t="shared" si="21"/>
        <v>31.9</v>
      </c>
      <c r="AJ65" s="9">
        <f t="shared" si="21"/>
        <v>25.2112676056338</v>
      </c>
      <c r="AK65" s="9">
        <f t="shared" si="21"/>
        <v>25.027322404371585</v>
      </c>
      <c r="AL65" s="9">
        <f t="shared" si="21"/>
        <v>22.441314553990608</v>
      </c>
      <c r="AM65" s="9">
        <f t="shared" si="21"/>
        <v>21.938775510204081</v>
      </c>
      <c r="AN65" s="9">
        <f t="shared" si="21"/>
        <v>27.247191216255693</v>
      </c>
      <c r="AO65" s="9">
        <f t="shared" si="21"/>
        <v>24.927354944565476</v>
      </c>
      <c r="AP65" s="9">
        <f t="shared" si="21"/>
        <v>31.291667255222276</v>
      </c>
      <c r="AQ65" s="9">
        <f t="shared" si="21"/>
        <v>27.319864489820933</v>
      </c>
      <c r="AR65" s="9">
        <f t="shared" si="21"/>
        <v>21.881428352099579</v>
      </c>
      <c r="AS65" s="8"/>
      <c r="AT65" s="1">
        <f t="shared" si="21"/>
        <v>33.496586905471993</v>
      </c>
      <c r="AU65" s="1">
        <f t="shared" si="21"/>
        <v>17.121278388982965</v>
      </c>
      <c r="AV65" s="1">
        <f t="shared" si="21"/>
        <v>42.763058236339091</v>
      </c>
      <c r="AW65" s="1">
        <f t="shared" si="21"/>
        <v>20.293428254702739</v>
      </c>
      <c r="AX65" s="1">
        <f t="shared" si="21"/>
        <v>25.027032456968726</v>
      </c>
      <c r="AY65" s="1">
        <f t="shared" si="21"/>
        <v>25.300334856273121</v>
      </c>
    </row>
    <row r="66" spans="1:51" x14ac:dyDescent="0.25">
      <c r="A66" s="7" t="s">
        <v>108</v>
      </c>
      <c r="B66" s="8">
        <f>B46/B52</f>
        <v>2.8538461538461539</v>
      </c>
      <c r="C66" s="8">
        <f t="shared" ref="C66:J66" si="22">C46/C52</f>
        <v>1.5999999999999999</v>
      </c>
      <c r="D66" s="8">
        <f t="shared" si="22"/>
        <v>1.9795918367346941</v>
      </c>
      <c r="E66" s="8">
        <f t="shared" si="22"/>
        <v>1.8292682926829269</v>
      </c>
      <c r="F66" s="8"/>
      <c r="G66" s="8">
        <f t="shared" si="22"/>
        <v>2.5068875878589449</v>
      </c>
      <c r="H66" s="8">
        <f t="shared" si="22"/>
        <v>1.5364352009075846</v>
      </c>
      <c r="I66" s="8">
        <f t="shared" si="22"/>
        <v>2.350607161661828</v>
      </c>
      <c r="J66" s="8">
        <f t="shared" si="22"/>
        <v>1.7994392439327827</v>
      </c>
      <c r="K66" s="8">
        <f t="shared" ref="K66:AY66" si="23">K46/K52</f>
        <v>2.3813559322033901</v>
      </c>
      <c r="L66" s="8">
        <f t="shared" si="23"/>
        <v>2.4198473282442747</v>
      </c>
      <c r="M66" s="8">
        <f t="shared" si="23"/>
        <v>2.4127906976744189</v>
      </c>
      <c r="N66" s="8">
        <f t="shared" si="23"/>
        <v>2.3770770763026086</v>
      </c>
      <c r="O66" s="8">
        <f t="shared" si="23"/>
        <v>2.4151036467269051</v>
      </c>
      <c r="P66" s="8">
        <f t="shared" si="23"/>
        <v>2.3081602217240325</v>
      </c>
      <c r="Q66" s="8">
        <f t="shared" si="23"/>
        <v>2.0880000000000001</v>
      </c>
      <c r="R66" s="8">
        <f t="shared" si="23"/>
        <v>2</v>
      </c>
      <c r="S66" s="8">
        <f t="shared" si="23"/>
        <v>2.4365079365079363</v>
      </c>
      <c r="T66" s="8">
        <f t="shared" si="23"/>
        <v>2.490384615384615</v>
      </c>
      <c r="U66" s="8">
        <f t="shared" si="23"/>
        <v>1.901785714285714</v>
      </c>
      <c r="V66" s="8">
        <f t="shared" si="23"/>
        <v>1.7253521126760565</v>
      </c>
      <c r="W66" s="8">
        <f t="shared" si="23"/>
        <v>1.9403973509933776</v>
      </c>
      <c r="X66" s="8">
        <f t="shared" si="23"/>
        <v>1.9911504424778763</v>
      </c>
      <c r="Y66" s="8">
        <f t="shared" si="23"/>
        <v>2.0631486517485476</v>
      </c>
      <c r="Z66" s="8"/>
      <c r="AA66" s="8">
        <f t="shared" si="23"/>
        <v>2.2418493549784912</v>
      </c>
      <c r="AB66" s="8">
        <f t="shared" si="23"/>
        <v>1.8741404642620694</v>
      </c>
      <c r="AC66" s="8">
        <f t="shared" si="23"/>
        <v>2.3034482758620691</v>
      </c>
      <c r="AD66" s="8">
        <f t="shared" si="23"/>
        <v>1.6853146853146854</v>
      </c>
      <c r="AE66" s="8">
        <f t="shared" si="23"/>
        <v>1.8084291187739463</v>
      </c>
      <c r="AF66" s="8"/>
      <c r="AG66" s="8">
        <f t="shared" si="23"/>
        <v>2.4857517674889062</v>
      </c>
      <c r="AH66" s="8">
        <f t="shared" si="23"/>
        <v>2.6346153846153846</v>
      </c>
      <c r="AI66" s="8">
        <f t="shared" si="23"/>
        <v>2.5486725663716814</v>
      </c>
      <c r="AJ66" s="8">
        <f t="shared" si="23"/>
        <v>2.6276595744680855</v>
      </c>
      <c r="AK66" s="8">
        <f t="shared" si="23"/>
        <v>2.6869565217391305</v>
      </c>
      <c r="AL66" s="8">
        <f t="shared" si="23"/>
        <v>2.5746268656716418</v>
      </c>
      <c r="AM66" s="8">
        <f t="shared" si="23"/>
        <v>2.5503875968992249</v>
      </c>
      <c r="AN66" s="8">
        <f t="shared" si="23"/>
        <v>2.6068045534415081</v>
      </c>
      <c r="AO66" s="2">
        <f t="shared" si="23"/>
        <v>2.4684461508616176</v>
      </c>
      <c r="AP66" s="2">
        <f t="shared" si="23"/>
        <v>2.4602038166910067</v>
      </c>
      <c r="AQ66" s="2">
        <f t="shared" si="23"/>
        <v>2.3295390381322494</v>
      </c>
      <c r="AR66" s="2">
        <f t="shared" si="23"/>
        <v>2.2495054641715053</v>
      </c>
      <c r="AS66" s="8"/>
      <c r="AT66" s="2">
        <f t="shared" si="23"/>
        <v>1.722627827347486</v>
      </c>
      <c r="AU66" s="8">
        <f t="shared" si="23"/>
        <v>1.703803021710824</v>
      </c>
      <c r="AV66" s="2">
        <f t="shared" si="23"/>
        <v>2.0968267981974718</v>
      </c>
      <c r="AW66" s="8">
        <f t="shared" si="23"/>
        <v>1.3717834073473603</v>
      </c>
      <c r="AX66" s="8">
        <f t="shared" si="23"/>
        <v>1.6085585241860114</v>
      </c>
      <c r="AY66" s="2">
        <f t="shared" si="23"/>
        <v>2.3574967028231026</v>
      </c>
    </row>
    <row r="67" spans="1:51" x14ac:dyDescent="0.25">
      <c r="A67" s="7" t="s">
        <v>121</v>
      </c>
      <c r="B67" s="8">
        <f>B48/B52</f>
        <v>2.1230769230769226</v>
      </c>
      <c r="C67" s="8">
        <f t="shared" ref="C67:AY67" si="24">C48/C52</f>
        <v>1.6222222222222222</v>
      </c>
      <c r="D67" s="8">
        <f t="shared" si="24"/>
        <v>1.7210884353741496</v>
      </c>
      <c r="E67" s="8">
        <f t="shared" si="24"/>
        <v>1.6422764227642277</v>
      </c>
      <c r="F67" s="8"/>
      <c r="G67" s="8">
        <f t="shared" si="24"/>
        <v>2.0938084482480539</v>
      </c>
      <c r="H67" s="8">
        <f t="shared" si="24"/>
        <v>1.482560383470493</v>
      </c>
      <c r="I67" s="8">
        <f t="shared" si="24"/>
        <v>2.1335397773665914</v>
      </c>
      <c r="J67" s="8">
        <f t="shared" si="24"/>
        <v>1.8518480013351579</v>
      </c>
      <c r="K67" s="8">
        <f t="shared" si="24"/>
        <v>1.9661016949152541</v>
      </c>
      <c r="L67" s="8">
        <f t="shared" si="24"/>
        <v>2.0305343511450382</v>
      </c>
      <c r="M67" s="8">
        <f t="shared" si="24"/>
        <v>2.1395348837209305</v>
      </c>
      <c r="N67" s="8">
        <f t="shared" si="24"/>
        <v>2.1902984678136428</v>
      </c>
      <c r="O67" s="8">
        <f t="shared" si="24"/>
        <v>1.9200950868315625</v>
      </c>
      <c r="P67" s="8">
        <f t="shared" si="24"/>
        <v>2.027497607730357</v>
      </c>
      <c r="Q67" s="8">
        <f t="shared" si="24"/>
        <v>1.94</v>
      </c>
      <c r="R67" s="8">
        <f t="shared" si="24"/>
        <v>1.8244274809160306</v>
      </c>
      <c r="S67" s="8">
        <f t="shared" si="24"/>
        <v>2.0238095238095237</v>
      </c>
      <c r="T67" s="8">
        <f t="shared" si="24"/>
        <v>2.0384615384615383</v>
      </c>
      <c r="U67" s="8">
        <f t="shared" si="24"/>
        <v>1.732142857142857</v>
      </c>
      <c r="V67" s="8">
        <f t="shared" si="24"/>
        <v>1.6725352112676057</v>
      </c>
      <c r="W67" s="8">
        <f t="shared" si="24"/>
        <v>1.6821192052980132</v>
      </c>
      <c r="X67" s="8">
        <f t="shared" si="24"/>
        <v>1.7610619469026549</v>
      </c>
      <c r="Y67" s="8">
        <f t="shared" si="24"/>
        <v>1.7780195355193975</v>
      </c>
      <c r="Z67" s="8"/>
      <c r="AA67" s="8">
        <f t="shared" si="24"/>
        <v>1.8548724220834745</v>
      </c>
      <c r="AB67" s="8">
        <f t="shared" si="24"/>
        <v>1.7317845872159581</v>
      </c>
      <c r="AC67" s="8">
        <f t="shared" si="24"/>
        <v>2.0241379310344829</v>
      </c>
      <c r="AD67" s="8">
        <f t="shared" si="24"/>
        <v>1.653846153846154</v>
      </c>
      <c r="AE67" s="8">
        <f t="shared" si="24"/>
        <v>1.7586206896551724</v>
      </c>
      <c r="AF67" s="8"/>
      <c r="AG67" s="8">
        <f t="shared" si="24"/>
        <v>1.9869314031895495</v>
      </c>
      <c r="AH67" s="8">
        <f t="shared" si="24"/>
        <v>2.1057692307692308</v>
      </c>
      <c r="AI67" s="8">
        <f t="shared" si="24"/>
        <v>1.9823008849557526</v>
      </c>
      <c r="AJ67" s="8">
        <f t="shared" si="24"/>
        <v>1.968085106382979</v>
      </c>
      <c r="AK67" s="8">
        <f t="shared" si="24"/>
        <v>2.1478260869565222</v>
      </c>
      <c r="AL67" s="8">
        <f t="shared" si="24"/>
        <v>2.0671641791044775</v>
      </c>
      <c r="AM67" s="8">
        <f t="shared" si="24"/>
        <v>2.1162790697674416</v>
      </c>
      <c r="AN67" s="8">
        <f t="shared" si="24"/>
        <v>2.0760151050129805</v>
      </c>
      <c r="AO67" s="8">
        <f t="shared" si="24"/>
        <v>1.9288292241850971</v>
      </c>
      <c r="AP67" s="8">
        <f t="shared" si="24"/>
        <v>1.9952773632883738</v>
      </c>
      <c r="AQ67" s="8">
        <f t="shared" si="24"/>
        <v>1.9892257475229282</v>
      </c>
      <c r="AR67" s="8">
        <f t="shared" si="24"/>
        <v>1.8203236633713826</v>
      </c>
      <c r="AS67" s="8"/>
      <c r="AT67" s="8">
        <f t="shared" si="24"/>
        <v>1.7059612113707017</v>
      </c>
      <c r="AU67" s="8">
        <f t="shared" si="24"/>
        <v>1.7480289248294674</v>
      </c>
      <c r="AV67" s="8">
        <f t="shared" si="24"/>
        <v>1.7103503117122949</v>
      </c>
      <c r="AW67" s="8">
        <f t="shared" si="24"/>
        <v>1.426959716127931</v>
      </c>
      <c r="AX67" s="8">
        <f t="shared" si="24"/>
        <v>1.6133941485170631</v>
      </c>
      <c r="AY67" s="8">
        <f t="shared" si="24"/>
        <v>2.0904643526702729</v>
      </c>
    </row>
    <row r="68" spans="1:51" x14ac:dyDescent="0.25">
      <c r="A68" s="7" t="s">
        <v>126</v>
      </c>
      <c r="B68" s="8">
        <f>B36/B58</f>
        <v>2.75</v>
      </c>
      <c r="C68" s="8">
        <f t="shared" ref="C68:AY68" si="25">C36/C58</f>
        <v>5.481481481481481</v>
      </c>
      <c r="D68" s="8">
        <f t="shared" si="25"/>
        <v>1.2115384615384615</v>
      </c>
      <c r="E68" s="8">
        <f t="shared" si="25"/>
        <v>2.1470588235294117</v>
      </c>
      <c r="F68" s="8"/>
      <c r="G68" s="8">
        <f t="shared" si="25"/>
        <v>7.2829578066741529</v>
      </c>
      <c r="H68" s="8">
        <f t="shared" si="25"/>
        <v>3.5089715677682052</v>
      </c>
      <c r="I68" s="8">
        <f t="shared" si="25"/>
        <v>5.7665654873513583</v>
      </c>
      <c r="J68" s="8">
        <f t="shared" si="25"/>
        <v>7.4295645919799771</v>
      </c>
      <c r="K68" s="8">
        <f t="shared" si="25"/>
        <v>1.6024096385542168</v>
      </c>
      <c r="L68" s="8">
        <f t="shared" si="25"/>
        <v>3.4426229508196724</v>
      </c>
      <c r="M68" s="8">
        <f t="shared" si="25"/>
        <v>4.9357798165137607</v>
      </c>
      <c r="N68" s="8">
        <f t="shared" si="25"/>
        <v>5.4076856532571584</v>
      </c>
      <c r="O68" s="8">
        <f t="shared" si="25"/>
        <v>2.0649267681427981</v>
      </c>
      <c r="P68" s="8">
        <f t="shared" si="25"/>
        <v>2.9960784741073536</v>
      </c>
      <c r="Q68" s="8">
        <f t="shared" si="25"/>
        <v>2.0028328611898019</v>
      </c>
      <c r="R68" s="8">
        <f t="shared" si="25"/>
        <v>4.0421052631578949</v>
      </c>
      <c r="S68" s="8">
        <f t="shared" si="25"/>
        <v>2.2073732718894008</v>
      </c>
      <c r="T68" s="8">
        <f t="shared" si="25"/>
        <v>6.329545454545455</v>
      </c>
      <c r="U68" s="8">
        <f t="shared" si="25"/>
        <v>2.0965909090909092</v>
      </c>
      <c r="V68" s="8">
        <f t="shared" si="25"/>
        <v>4.2255639097744355</v>
      </c>
      <c r="W68" s="8">
        <f t="shared" si="25"/>
        <v>2.6018957345971567</v>
      </c>
      <c r="X68" s="8">
        <f t="shared" si="25"/>
        <v>1.7113821138211383</v>
      </c>
      <c r="Y68" s="8">
        <f t="shared" si="25"/>
        <v>2.0737272205718007</v>
      </c>
      <c r="Z68" s="8"/>
      <c r="AA68" s="8">
        <f t="shared" si="25"/>
        <v>7.5263826782015872</v>
      </c>
      <c r="AB68" s="8">
        <f t="shared" si="25"/>
        <v>4.9960356631663903</v>
      </c>
      <c r="AC68" s="8">
        <f t="shared" si="25"/>
        <v>13</v>
      </c>
      <c r="AD68" s="8">
        <f t="shared" si="25"/>
        <v>13.871794871794872</v>
      </c>
      <c r="AE68" s="8">
        <f t="shared" si="25"/>
        <v>3.7261146496815285</v>
      </c>
      <c r="AF68" s="8"/>
      <c r="AG68" s="8">
        <f t="shared" si="25"/>
        <v>4.7879371021798001</v>
      </c>
      <c r="AH68" s="8">
        <f t="shared" si="25"/>
        <v>2.685823754789272</v>
      </c>
      <c r="AI68" s="8">
        <f t="shared" si="25"/>
        <v>3.5317073170731712</v>
      </c>
      <c r="AJ68" s="8">
        <f t="shared" si="25"/>
        <v>3.036734693877551</v>
      </c>
      <c r="AK68" s="8">
        <f t="shared" si="25"/>
        <v>3.7278481012658222</v>
      </c>
      <c r="AL68" s="8">
        <f t="shared" si="25"/>
        <v>2.314868804664723</v>
      </c>
      <c r="AM68" s="8">
        <f t="shared" si="25"/>
        <v>2.8156862745098041</v>
      </c>
      <c r="AN68" s="8">
        <f t="shared" si="25"/>
        <v>1.9804808345083749</v>
      </c>
      <c r="AO68" s="8">
        <f t="shared" si="25"/>
        <v>2.0158091019868967</v>
      </c>
      <c r="AP68" s="8">
        <f t="shared" si="25"/>
        <v>3.5270700903017524</v>
      </c>
      <c r="AQ68" s="8">
        <f t="shared" si="25"/>
        <v>3.1662808370733595</v>
      </c>
      <c r="AR68" s="8">
        <f t="shared" si="25"/>
        <v>2.8671211941336923</v>
      </c>
      <c r="AS68" s="8"/>
      <c r="AT68" s="8">
        <f t="shared" si="25"/>
        <v>6.4340489300842645</v>
      </c>
      <c r="AU68" s="8">
        <f t="shared" si="25"/>
        <v>18.374163455120339</v>
      </c>
      <c r="AV68" s="8">
        <f t="shared" si="25"/>
        <v>5.1990245841834888</v>
      </c>
      <c r="AW68" s="8">
        <f t="shared" si="25"/>
        <v>9.6511106186856974</v>
      </c>
      <c r="AX68" s="8">
        <f t="shared" si="25"/>
        <v>6.1554282736495951</v>
      </c>
      <c r="AY68" s="8">
        <f t="shared" si="25"/>
        <v>5.57640705165604</v>
      </c>
    </row>
    <row r="69" spans="1:51" x14ac:dyDescent="0.25">
      <c r="A69" s="7" t="s">
        <v>127</v>
      </c>
      <c r="B69" s="8">
        <f>B41/B56</f>
        <v>3.2945736434108528</v>
      </c>
      <c r="C69" s="8">
        <f t="shared" ref="C69:AY69" si="26">C41/C56</f>
        <v>1.8193069306930691</v>
      </c>
      <c r="D69" s="8">
        <f t="shared" si="26"/>
        <v>2.8407460545193688</v>
      </c>
      <c r="E69" s="8">
        <f t="shared" si="26"/>
        <v>2.5342465753424661</v>
      </c>
      <c r="F69" s="8"/>
      <c r="G69" s="8">
        <f t="shared" si="26"/>
        <v>3.441551794868126</v>
      </c>
      <c r="H69" s="8">
        <f t="shared" si="26"/>
        <v>4.8465839121538501</v>
      </c>
      <c r="I69" s="8">
        <f t="shared" si="26"/>
        <v>2.7505086322810728</v>
      </c>
      <c r="J69" s="8">
        <f t="shared" si="26"/>
        <v>3.9110063135986204</v>
      </c>
      <c r="K69" s="8">
        <f t="shared" si="26"/>
        <v>2.8518518518518516</v>
      </c>
      <c r="L69" s="8">
        <f t="shared" si="26"/>
        <v>3.2399999999999998</v>
      </c>
      <c r="M69" s="8">
        <f t="shared" si="26"/>
        <v>3.7392241379310351</v>
      </c>
      <c r="N69" s="8">
        <f t="shared" si="26"/>
        <v>3.3101694628332381</v>
      </c>
      <c r="O69" s="8">
        <f t="shared" si="26"/>
        <v>2.9536699360805816</v>
      </c>
      <c r="P69" s="8">
        <f t="shared" si="26"/>
        <v>3.8121118363382975</v>
      </c>
      <c r="Q69" s="8">
        <f t="shared" si="26"/>
        <v>3.6518518518518515</v>
      </c>
      <c r="R69" s="8">
        <f t="shared" si="26"/>
        <v>2.4146341463414633</v>
      </c>
      <c r="S69" s="8">
        <f t="shared" si="26"/>
        <v>2.9133858267716537</v>
      </c>
      <c r="T69" s="8">
        <f t="shared" si="26"/>
        <v>1.7290322580645161</v>
      </c>
      <c r="U69" s="8">
        <f t="shared" si="26"/>
        <v>1.8768115942028984</v>
      </c>
      <c r="V69" s="8">
        <f t="shared" si="26"/>
        <v>3.4098360655737707</v>
      </c>
      <c r="W69" s="8">
        <f t="shared" si="26"/>
        <v>2.9846153846153842</v>
      </c>
      <c r="X69" s="8">
        <f t="shared" si="26"/>
        <v>2.1729323308270674</v>
      </c>
      <c r="Y69" s="8">
        <f t="shared" si="26"/>
        <v>2.7994715162489179</v>
      </c>
      <c r="Z69" s="8"/>
      <c r="AA69" s="8">
        <f t="shared" si="26"/>
        <v>4.9415414323988394</v>
      </c>
      <c r="AB69" s="8">
        <f t="shared" si="26"/>
        <v>3.4436629128587302</v>
      </c>
      <c r="AC69" s="8">
        <f t="shared" si="26"/>
        <v>7.4534161490683228</v>
      </c>
      <c r="AD69" s="8">
        <f t="shared" si="26"/>
        <v>2.0818713450292399</v>
      </c>
      <c r="AE69" s="8">
        <f t="shared" si="26"/>
        <v>2.5161290322580645</v>
      </c>
      <c r="AF69" s="8"/>
      <c r="AG69" s="8">
        <f t="shared" si="26"/>
        <v>3.7615048267891287</v>
      </c>
      <c r="AH69" s="8">
        <f t="shared" si="26"/>
        <v>2.814569536423841</v>
      </c>
      <c r="AI69" s="8">
        <f t="shared" si="26"/>
        <v>3.340740740740741</v>
      </c>
      <c r="AJ69" s="8">
        <f t="shared" si="26"/>
        <v>4.0956521739130434</v>
      </c>
      <c r="AK69" s="8">
        <f t="shared" si="26"/>
        <v>5.0645994832041348</v>
      </c>
      <c r="AL69" s="8">
        <f t="shared" si="26"/>
        <v>5.0421940928270033</v>
      </c>
      <c r="AM69" s="8">
        <f t="shared" si="26"/>
        <v>3.4206349206349209</v>
      </c>
      <c r="AN69" s="8">
        <f t="shared" si="26"/>
        <v>3.9512121518243286</v>
      </c>
      <c r="AO69" s="8">
        <f t="shared" si="26"/>
        <v>3.5326499039729544</v>
      </c>
      <c r="AP69" s="8">
        <f t="shared" si="26"/>
        <v>3.3919661455521108</v>
      </c>
      <c r="AQ69" s="8">
        <f t="shared" si="26"/>
        <v>4.906829100684118</v>
      </c>
      <c r="AR69" s="8">
        <f t="shared" si="26"/>
        <v>3.6682077442901497</v>
      </c>
      <c r="AS69" s="8"/>
      <c r="AT69" s="8">
        <f t="shared" si="26"/>
        <v>1.0793259542924736</v>
      </c>
      <c r="AU69" s="8">
        <f t="shared" si="26"/>
        <v>6.0360791272029504</v>
      </c>
      <c r="AV69" s="8">
        <f t="shared" si="26"/>
        <v>3.8508321983827991</v>
      </c>
      <c r="AW69" s="8">
        <f t="shared" si="26"/>
        <v>10.827656951027883</v>
      </c>
      <c r="AX69" s="8">
        <f t="shared" si="26"/>
        <v>6.7796413887229656</v>
      </c>
      <c r="AY69" s="8">
        <f t="shared" si="26"/>
        <v>7.941518289429327</v>
      </c>
    </row>
    <row r="70" spans="1:51" x14ac:dyDescent="0.25">
      <c r="A70" s="7" t="s">
        <v>128</v>
      </c>
      <c r="B70" s="8">
        <f>B36/B40</f>
        <v>7.9279279279279288E-2</v>
      </c>
      <c r="C70" s="8">
        <f t="shared" ref="C70:AY70" si="27">C36/C40</f>
        <v>0.22874806800618239</v>
      </c>
      <c r="D70" s="8">
        <f t="shared" si="27"/>
        <v>7.4117647058823524E-2</v>
      </c>
      <c r="E70" s="8">
        <f t="shared" si="27"/>
        <v>0.11317829457364341</v>
      </c>
      <c r="F70" s="8"/>
      <c r="G70" s="8">
        <f t="shared" si="27"/>
        <v>0.22597350856596896</v>
      </c>
      <c r="H70" s="8">
        <f t="shared" si="27"/>
        <v>0.21821108357156821</v>
      </c>
      <c r="I70" s="8">
        <f t="shared" si="27"/>
        <v>0.23718680762070998</v>
      </c>
      <c r="J70" s="8">
        <f t="shared" si="27"/>
        <v>0.3309492982811042</v>
      </c>
      <c r="K70" s="8">
        <f t="shared" si="27"/>
        <v>0.2574193548387097</v>
      </c>
      <c r="L70" s="8">
        <f t="shared" si="27"/>
        <v>0.2592592592592593</v>
      </c>
      <c r="M70" s="8">
        <f t="shared" si="27"/>
        <v>0.33209876543209876</v>
      </c>
      <c r="N70" s="8">
        <f t="shared" si="27"/>
        <v>0.26745694048533963</v>
      </c>
      <c r="O70" s="8">
        <f t="shared" si="27"/>
        <v>0.25735774547747658</v>
      </c>
      <c r="P70" s="8">
        <f t="shared" si="27"/>
        <v>0.24564587737974369</v>
      </c>
      <c r="Q70" s="8">
        <f t="shared" si="27"/>
        <v>0.33827751196172251</v>
      </c>
      <c r="R70" s="8">
        <f t="shared" si="27"/>
        <v>0.24150943396226413</v>
      </c>
      <c r="S70" s="8">
        <f t="shared" si="27"/>
        <v>0.26174863387978142</v>
      </c>
      <c r="T70" s="8">
        <f t="shared" si="27"/>
        <v>0.40955882352941181</v>
      </c>
      <c r="U70" s="8">
        <f t="shared" si="27"/>
        <v>0.26739130434782604</v>
      </c>
      <c r="V70" s="8">
        <f t="shared" si="27"/>
        <v>0.28673469387755102</v>
      </c>
      <c r="W70" s="8">
        <f t="shared" si="27"/>
        <v>0.27313432835820894</v>
      </c>
      <c r="X70" s="8">
        <f t="shared" si="27"/>
        <v>0.28066666666666668</v>
      </c>
      <c r="Y70" s="8">
        <f t="shared" si="27"/>
        <v>0.31623010995302575</v>
      </c>
      <c r="Z70" s="8"/>
      <c r="AA70" s="8">
        <f t="shared" si="27"/>
        <v>0.33705583854837445</v>
      </c>
      <c r="AB70" s="8">
        <f t="shared" si="27"/>
        <v>0.33903783137219246</v>
      </c>
      <c r="AC70" s="8">
        <f t="shared" si="27"/>
        <v>0.19361702127659575</v>
      </c>
      <c r="AD70" s="8">
        <f t="shared" si="27"/>
        <v>0.35359477124183009</v>
      </c>
      <c r="AE70" s="8">
        <f t="shared" si="27"/>
        <v>0.3482142857142857</v>
      </c>
      <c r="AF70" s="8"/>
      <c r="AG70" s="8">
        <f t="shared" si="27"/>
        <v>0.29763624569174985</v>
      </c>
      <c r="AH70" s="8">
        <f t="shared" si="27"/>
        <v>0.347029702970297</v>
      </c>
      <c r="AI70" s="8">
        <f t="shared" si="27"/>
        <v>0.36199999999999999</v>
      </c>
      <c r="AJ70" s="8">
        <f t="shared" si="27"/>
        <v>0.34929577464788736</v>
      </c>
      <c r="AK70" s="8">
        <f t="shared" si="27"/>
        <v>0.32185792349726772</v>
      </c>
      <c r="AL70" s="8">
        <f t="shared" si="27"/>
        <v>0.37276995305164318</v>
      </c>
      <c r="AM70" s="8">
        <f t="shared" si="27"/>
        <v>0.36632653061224485</v>
      </c>
      <c r="AN70" s="8">
        <f t="shared" si="27"/>
        <v>0.33001328979518357</v>
      </c>
      <c r="AO70" s="8">
        <f t="shared" si="27"/>
        <v>0.34615124473596942</v>
      </c>
      <c r="AP70" s="8">
        <f t="shared" si="27"/>
        <v>0.3450119617429242</v>
      </c>
      <c r="AQ70" s="8">
        <f t="shared" si="27"/>
        <v>0.42401934233825506</v>
      </c>
      <c r="AR70" s="8">
        <f t="shared" si="27"/>
        <v>0.44557665759947518</v>
      </c>
      <c r="AS70" s="8"/>
      <c r="AT70" s="8">
        <f t="shared" si="27"/>
        <v>0.30570438650128651</v>
      </c>
      <c r="AU70" s="8">
        <f t="shared" si="27"/>
        <v>0.48457543700926031</v>
      </c>
      <c r="AV70" s="8">
        <f t="shared" si="27"/>
        <v>0.36565499583733119</v>
      </c>
      <c r="AW70" s="8">
        <f t="shared" si="27"/>
        <v>0.53187305986844402</v>
      </c>
      <c r="AX70" s="8">
        <f t="shared" si="27"/>
        <v>0.50702861413227251</v>
      </c>
      <c r="AY70" s="8">
        <f t="shared" si="27"/>
        <v>0.4144139220506397</v>
      </c>
    </row>
    <row r="71" spans="1:51" ht="12.6" thickBot="1" x14ac:dyDescent="0.3">
      <c r="A71" s="7" t="s">
        <v>109</v>
      </c>
      <c r="B71" s="8">
        <f>B40/B52</f>
        <v>8.5384615384615383</v>
      </c>
      <c r="C71" s="8">
        <f t="shared" ref="C71:J71" si="28">C40/C52</f>
        <v>3.5944444444444441</v>
      </c>
      <c r="D71" s="8">
        <f t="shared" si="28"/>
        <v>5.7823129251700678</v>
      </c>
      <c r="E71" s="8">
        <f t="shared" si="28"/>
        <v>5.2439024390243905</v>
      </c>
      <c r="F71" s="8"/>
      <c r="G71" s="9">
        <f t="shared" si="28"/>
        <v>11.457641782883114</v>
      </c>
      <c r="H71" s="8">
        <f t="shared" si="28"/>
        <v>6.3038121415827062</v>
      </c>
      <c r="I71" s="9">
        <f t="shared" si="28"/>
        <v>11.834502295438027</v>
      </c>
      <c r="J71" s="8">
        <f t="shared" si="28"/>
        <v>7.4272715268633505</v>
      </c>
      <c r="K71" s="9">
        <f t="shared" ref="K71:AY71" si="29">K40/K52</f>
        <v>13.135593220338984</v>
      </c>
      <c r="L71" s="9">
        <f t="shared" si="29"/>
        <v>12.366412213740457</v>
      </c>
      <c r="M71" s="8">
        <f t="shared" si="29"/>
        <v>9.4186046511627897</v>
      </c>
      <c r="N71" s="9">
        <f t="shared" si="29"/>
        <v>13.295719515929294</v>
      </c>
      <c r="O71" s="9">
        <f t="shared" si="29"/>
        <v>13.548584064571001</v>
      </c>
      <c r="P71" s="9">
        <f t="shared" si="29"/>
        <v>10.965775621352995</v>
      </c>
      <c r="Q71" s="8">
        <f t="shared" si="29"/>
        <v>8.36</v>
      </c>
      <c r="R71" s="9">
        <f t="shared" si="29"/>
        <v>12.137404580152671</v>
      </c>
      <c r="S71" s="9">
        <f t="shared" si="29"/>
        <v>14.523809523809524</v>
      </c>
      <c r="T71" s="9">
        <f t="shared" si="29"/>
        <v>13.076923076923077</v>
      </c>
      <c r="U71" s="9">
        <f t="shared" si="29"/>
        <v>12.321428571428571</v>
      </c>
      <c r="V71" s="8">
        <f t="shared" si="29"/>
        <v>6.9014084507042259</v>
      </c>
      <c r="W71" s="9">
        <f t="shared" si="29"/>
        <v>13.311258278145695</v>
      </c>
      <c r="X71" s="9">
        <f t="shared" si="29"/>
        <v>13.274336283185843</v>
      </c>
      <c r="Y71" s="9">
        <f t="shared" si="29"/>
        <v>12.431243478147621</v>
      </c>
      <c r="Z71" s="8"/>
      <c r="AA71" s="8">
        <f t="shared" si="29"/>
        <v>7.6960609379809357</v>
      </c>
      <c r="AB71" s="8">
        <f t="shared" si="29"/>
        <v>7.2499646919470555</v>
      </c>
      <c r="AC71" s="8">
        <f t="shared" si="29"/>
        <v>4.8620689655172411</v>
      </c>
      <c r="AD71" s="8">
        <f t="shared" si="29"/>
        <v>5.34965034965035</v>
      </c>
      <c r="AE71" s="8">
        <f t="shared" si="29"/>
        <v>6.4367816091954033</v>
      </c>
      <c r="AF71" s="8"/>
      <c r="AG71" s="9">
        <f t="shared" si="29"/>
        <v>12.216036545075442</v>
      </c>
      <c r="AH71" s="9">
        <f t="shared" si="29"/>
        <v>19.423076923076923</v>
      </c>
      <c r="AI71" s="9">
        <f t="shared" si="29"/>
        <v>17.69911504424779</v>
      </c>
      <c r="AJ71" s="9">
        <f t="shared" si="29"/>
        <v>22.659574468085108</v>
      </c>
      <c r="AK71" s="9">
        <f t="shared" si="29"/>
        <v>15.913043478260871</v>
      </c>
      <c r="AL71" s="9">
        <f t="shared" si="29"/>
        <v>15.895522388059701</v>
      </c>
      <c r="AM71" s="9">
        <f t="shared" si="29"/>
        <v>15.193798449612403</v>
      </c>
      <c r="AN71" s="9">
        <f t="shared" si="29"/>
        <v>18.100230893919868</v>
      </c>
      <c r="AO71" s="9">
        <f t="shared" si="29"/>
        <v>18.619717199477147</v>
      </c>
      <c r="AP71" s="9">
        <f t="shared" si="29"/>
        <v>15.195619916103675</v>
      </c>
      <c r="AQ71" s="9">
        <f t="shared" si="29"/>
        <v>13.726036245308675</v>
      </c>
      <c r="AR71" s="9">
        <f t="shared" si="29"/>
        <v>14.349252964469516</v>
      </c>
      <c r="AS71" s="8"/>
      <c r="AT71" s="2">
        <f t="shared" si="29"/>
        <v>5.0128264521513879</v>
      </c>
      <c r="AU71" s="8">
        <f t="shared" si="29"/>
        <v>5.6742104645214404</v>
      </c>
      <c r="AV71" s="1">
        <f t="shared" si="29"/>
        <v>12.033809901782066</v>
      </c>
      <c r="AW71" s="8">
        <f t="shared" si="29"/>
        <v>6.6004181127030561</v>
      </c>
      <c r="AX71" s="8">
        <f t="shared" si="29"/>
        <v>6.7059237260852358</v>
      </c>
      <c r="AY71" s="1">
        <f t="shared" si="29"/>
        <v>10.838813774791541</v>
      </c>
    </row>
    <row r="72" spans="1:51" x14ac:dyDescent="0.25">
      <c r="A72" s="11" t="s">
        <v>122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</row>
    <row r="73" spans="1:51" x14ac:dyDescent="0.25">
      <c r="A73" s="4" t="s">
        <v>123</v>
      </c>
    </row>
    <row r="74" spans="1:51" x14ac:dyDescent="0.25">
      <c r="A74" s="4" t="s">
        <v>124</v>
      </c>
    </row>
    <row r="75" spans="1:51" x14ac:dyDescent="0.25">
      <c r="A75" s="4" t="s">
        <v>125</v>
      </c>
    </row>
  </sheetData>
  <mergeCells count="10">
    <mergeCell ref="B2:Y2"/>
    <mergeCell ref="B3:E3"/>
    <mergeCell ref="AA2:AR2"/>
    <mergeCell ref="AT2:AY2"/>
    <mergeCell ref="AV3:AY3"/>
    <mergeCell ref="AT3:AU3"/>
    <mergeCell ref="G3:J3"/>
    <mergeCell ref="K3:Y3"/>
    <mergeCell ref="AA3:AE3"/>
    <mergeCell ref="AH3:AR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2022-10-17T02:06:59Z</dcterms:modified>
</cp:coreProperties>
</file>