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G:\Geology\Editorial\Jan-2023\G50667-iLarsen\1-Supp-Mat\"/>
    </mc:Choice>
  </mc:AlternateContent>
  <xr:revisionPtr revIDLastSave="0" documentId="13_ncr:1_{857743DB-1C4E-4DFF-B986-D67DD75C2119}" xr6:coauthVersionLast="47" xr6:coauthVersionMax="47" xr10:uidLastSave="{00000000-0000-0000-0000-000000000000}"/>
  <bookViews>
    <workbookView xWindow="3600" yWindow="1575" windowWidth="19200" windowHeight="13320" activeTab="8" xr2:uid="{09086F44-48EE-4B26-BDC6-A9767D25EA84}"/>
  </bookViews>
  <sheets>
    <sheet name="DR1" sheetId="1" r:id="rId1"/>
    <sheet name="DR2" sheetId="2" r:id="rId2"/>
    <sheet name="DR3" sheetId="3" r:id="rId3"/>
    <sheet name="DR4" sheetId="4" r:id="rId4"/>
    <sheet name="DR5" sheetId="5" r:id="rId5"/>
    <sheet name="DR6" sheetId="6" r:id="rId6"/>
    <sheet name="DR7" sheetId="7" r:id="rId7"/>
    <sheet name="DR8" sheetId="8" r:id="rId8"/>
    <sheet name="DR9" sheetId="9"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4" l="1"/>
  <c r="L106" i="6"/>
  <c r="L105" i="6"/>
  <c r="L104" i="6"/>
  <c r="L103" i="6"/>
  <c r="L102" i="6"/>
  <c r="L101" i="6"/>
  <c r="L100" i="6"/>
  <c r="L99" i="6"/>
  <c r="L98" i="6"/>
  <c r="L97" i="6"/>
  <c r="L96" i="6"/>
  <c r="L95" i="6"/>
  <c r="L94" i="6"/>
  <c r="L93" i="6"/>
  <c r="L92" i="6"/>
  <c r="L91" i="6"/>
  <c r="L90" i="6"/>
  <c r="L89" i="6"/>
  <c r="L88" i="6"/>
  <c r="L87" i="6"/>
  <c r="L86" i="6"/>
  <c r="L85" i="6"/>
  <c r="L84" i="6"/>
  <c r="G41" i="5"/>
  <c r="G40" i="5"/>
  <c r="G39" i="5"/>
  <c r="G38" i="5"/>
  <c r="G37" i="5"/>
  <c r="G36" i="5"/>
  <c r="G35" i="5"/>
  <c r="G34" i="5"/>
  <c r="G33" i="5"/>
  <c r="G32" i="5"/>
  <c r="F32" i="5"/>
  <c r="E32" i="5"/>
  <c r="G29" i="5"/>
  <c r="G28" i="5"/>
  <c r="F28" i="5"/>
  <c r="E28" i="5"/>
  <c r="G27" i="5"/>
  <c r="G26" i="5"/>
  <c r="F26" i="5"/>
  <c r="E26" i="5"/>
  <c r="B26" i="5"/>
  <c r="G25" i="5"/>
  <c r="F25" i="5"/>
  <c r="E25" i="5"/>
  <c r="B25" i="5"/>
  <c r="G24" i="5"/>
  <c r="G23" i="5"/>
  <c r="G22" i="5"/>
  <c r="G21" i="5"/>
  <c r="G20" i="5"/>
  <c r="G19" i="5"/>
  <c r="F18" i="5"/>
  <c r="F17" i="5"/>
  <c r="G16" i="5"/>
  <c r="F16" i="5"/>
  <c r="E16" i="5"/>
  <c r="G15" i="5"/>
  <c r="B15" i="5"/>
  <c r="G14" i="5"/>
  <c r="G13" i="5"/>
  <c r="G12" i="5"/>
  <c r="G11" i="5"/>
  <c r="G10" i="5"/>
  <c r="G9" i="5"/>
  <c r="G8" i="5"/>
  <c r="G7" i="5"/>
  <c r="G6" i="5"/>
  <c r="G5" i="5"/>
  <c r="H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tc={CBB1E01B-79C5-482B-B3C3-E55333411B02}</author>
  </authors>
  <commentList>
    <comment ref="A80" authorId="0" shapeId="0" xr:uid="{CBB1E01B-79C5-482B-B3C3-E55333411B02}">
      <text>
        <t>[Threaded comment]
Your version of Excel allows you to read this threaded comment; however, any edits to it will get removed if the file is opened in a newer version of Excel. Learn more: https://go.microsoft.com/fwlink/?linkid=870924
Comment:
    10Be and 9Be need to be superscripted</t>
      </text>
    </comment>
  </commentList>
</comments>
</file>

<file path=xl/sharedStrings.xml><?xml version="1.0" encoding="utf-8"?>
<sst xmlns="http://schemas.openxmlformats.org/spreadsheetml/2006/main" count="877" uniqueCount="383">
  <si>
    <t>Sample name</t>
  </si>
  <si>
    <t>Depth</t>
  </si>
  <si>
    <t>Quartz mass</t>
  </si>
  <si>
    <r>
      <rPr>
        <vertAlign val="superscript"/>
        <sz val="12"/>
        <color theme="1"/>
        <rFont val="Calibri"/>
        <family val="2"/>
      </rPr>
      <t>10</t>
    </r>
    <r>
      <rPr>
        <sz val="12"/>
        <color theme="1"/>
        <rFont val="Calibri"/>
        <family val="2"/>
      </rPr>
      <t>Be/</t>
    </r>
    <r>
      <rPr>
        <vertAlign val="superscript"/>
        <sz val="12"/>
        <color theme="1"/>
        <rFont val="Calibri"/>
        <family val="2"/>
      </rPr>
      <t>9</t>
    </r>
    <r>
      <rPr>
        <sz val="12"/>
        <color theme="1"/>
        <rFont val="Calibri"/>
        <family val="2"/>
      </rPr>
      <t>Be ratio</t>
    </r>
  </si>
  <si>
    <r>
      <t xml:space="preserve">1σ </t>
    </r>
    <r>
      <rPr>
        <vertAlign val="superscript"/>
        <sz val="12"/>
        <color theme="1"/>
        <rFont val="Calibri"/>
        <family val="2"/>
      </rPr>
      <t>10</t>
    </r>
    <r>
      <rPr>
        <sz val="12"/>
        <color theme="1"/>
        <rFont val="Calibri"/>
        <family val="2"/>
      </rPr>
      <t>Be/</t>
    </r>
    <r>
      <rPr>
        <vertAlign val="superscript"/>
        <sz val="12"/>
        <color theme="1"/>
        <rFont val="Calibri"/>
        <family val="2"/>
      </rPr>
      <t>9</t>
    </r>
    <r>
      <rPr>
        <sz val="12"/>
        <color theme="1"/>
        <rFont val="Calibri"/>
        <family val="2"/>
      </rPr>
      <t>Be ratio uncertainty</t>
    </r>
  </si>
  <si>
    <r>
      <rPr>
        <vertAlign val="superscript"/>
        <sz val="12"/>
        <color theme="1"/>
        <rFont val="Calibri"/>
        <family val="2"/>
      </rPr>
      <t>10</t>
    </r>
    <r>
      <rPr>
        <sz val="12"/>
        <color theme="1"/>
        <rFont val="Calibri"/>
        <family val="2"/>
      </rPr>
      <t>Be concentration</t>
    </r>
  </si>
  <si>
    <r>
      <t xml:space="preserve">1σ </t>
    </r>
    <r>
      <rPr>
        <vertAlign val="superscript"/>
        <sz val="12"/>
        <color theme="1"/>
        <rFont val="Calibri"/>
        <family val="2"/>
      </rPr>
      <t>10</t>
    </r>
    <r>
      <rPr>
        <sz val="12"/>
        <color theme="1"/>
        <rFont val="Calibri"/>
        <family val="2"/>
      </rPr>
      <t>Be concentration uncertainty</t>
    </r>
  </si>
  <si>
    <t>(cm)</t>
  </si>
  <si>
    <t>(g)</t>
  </si>
  <si>
    <r>
      <t>(10</t>
    </r>
    <r>
      <rPr>
        <vertAlign val="superscript"/>
        <sz val="12"/>
        <color theme="1"/>
        <rFont val="Calibri"/>
        <family val="2"/>
      </rPr>
      <t>-15</t>
    </r>
    <r>
      <rPr>
        <sz val="12"/>
        <color theme="1"/>
        <rFont val="Calibri"/>
        <family val="2"/>
      </rPr>
      <t>)</t>
    </r>
  </si>
  <si>
    <t>(atoms/g)</t>
  </si>
  <si>
    <t>Bernau-H1B1†</t>
  </si>
  <si>
    <t>0-18 (9)</t>
  </si>
  <si>
    <t>Bernau-H1B4</t>
  </si>
  <si>
    <t>54-72 (63)</t>
  </si>
  <si>
    <t>Bernau-H1B6</t>
  </si>
  <si>
    <t>90-108 (99)</t>
  </si>
  <si>
    <t>Bernau-H1B8</t>
  </si>
  <si>
    <t>126-144 (135)</t>
  </si>
  <si>
    <t>Bernau-H1B11</t>
  </si>
  <si>
    <t>180-198 (189)</t>
  </si>
  <si>
    <t>BlueGentian19-H1B1</t>
  </si>
  <si>
    <t>BlueGentian19-H2B4</t>
  </si>
  <si>
    <t>BlueGentian19-H1B7</t>
  </si>
  <si>
    <t>108-126 (117)</t>
  </si>
  <si>
    <t>BlueGentian19-H1B10</t>
  </si>
  <si>
    <t>162-180 (171)</t>
  </si>
  <si>
    <t>BlueGentian19-H1B14</t>
  </si>
  <si>
    <t>234-252 (243)</t>
  </si>
  <si>
    <t>Harker-H2B1†</t>
  </si>
  <si>
    <t>Harker-H2B2†</t>
  </si>
  <si>
    <t>18-36 (27)</t>
  </si>
  <si>
    <t>Harker-H1B3</t>
  </si>
  <si>
    <t>36-54 (45)</t>
  </si>
  <si>
    <t>Harker-H1B4</t>
  </si>
  <si>
    <t>Harker-H1B6</t>
  </si>
  <si>
    <t>Harker-H1B8</t>
  </si>
  <si>
    <t>Harker-H1B10†</t>
  </si>
  <si>
    <t>Harker-H2B10</t>
  </si>
  <si>
    <t>Hayden19-H1B1†</t>
  </si>
  <si>
    <t>Hayden19-H1B4</t>
  </si>
  <si>
    <t>Hayden19-H1B9</t>
  </si>
  <si>
    <t>144-162 (153)</t>
  </si>
  <si>
    <t>Hayden19-H1B14</t>
  </si>
  <si>
    <t>Hayden19-H1B19</t>
  </si>
  <si>
    <t>324-342 (333)</t>
  </si>
  <si>
    <t>Hoffman19-H2B1</t>
  </si>
  <si>
    <t>Hoffman19-H2B4</t>
  </si>
  <si>
    <t>Hoffman19-H2B10</t>
  </si>
  <si>
    <t>Hoffman19-H2B16</t>
  </si>
  <si>
    <t>270-288 (279)</t>
  </si>
  <si>
    <t>Hoffman19-H2B22</t>
  </si>
  <si>
    <t>378-396 (387)</t>
  </si>
  <si>
    <t>Judson-H2B1†</t>
  </si>
  <si>
    <t>Judson-H2B4†</t>
  </si>
  <si>
    <t>Judson-H2B6</t>
  </si>
  <si>
    <t>Judson-H2B8</t>
  </si>
  <si>
    <t>Judson-H1B5*</t>
  </si>
  <si>
    <t>72-90 (81)</t>
  </si>
  <si>
    <t>Judson-H1B6*</t>
  </si>
  <si>
    <t>Judson-H1B8*†</t>
  </si>
  <si>
    <t>Judson-H2B11</t>
  </si>
  <si>
    <t>Kalsow19-H1B1†</t>
  </si>
  <si>
    <t>Kalsow19-H1B4</t>
  </si>
  <si>
    <t>Kalsow19-H1B7</t>
  </si>
  <si>
    <t>Kalsow19-H1B11</t>
  </si>
  <si>
    <t>Kalsow19-H1B15</t>
  </si>
  <si>
    <t>252-270 (261)</t>
  </si>
  <si>
    <t>Kurtz19-H1B1†</t>
  </si>
  <si>
    <t>Kurtz19-H1B4</t>
  </si>
  <si>
    <t>Kurtz19-H1B10</t>
  </si>
  <si>
    <t>Kurtz19-H1B16</t>
  </si>
  <si>
    <t>Kurtz19-H1B22</t>
  </si>
  <si>
    <t>Sheppard-H1B1†</t>
  </si>
  <si>
    <t>Sheppard-H1B4</t>
  </si>
  <si>
    <t>Sheppard-H1B6</t>
  </si>
  <si>
    <t>Sheppard-H1B9</t>
  </si>
  <si>
    <t>Sheppard-H1B14</t>
  </si>
  <si>
    <t>Snyder-H1B1†</t>
  </si>
  <si>
    <t>Snyder-H1B2†</t>
  </si>
  <si>
    <t>Snyder-H1B3</t>
  </si>
  <si>
    <t>Snyder-H1B4</t>
  </si>
  <si>
    <t>Snyder-H1B6</t>
  </si>
  <si>
    <t>Snyder-H1B10</t>
  </si>
  <si>
    <t>Snyder-H1B12</t>
  </si>
  <si>
    <t>198-216 (207)</t>
  </si>
  <si>
    <t>SpringCreek-H2B1</t>
  </si>
  <si>
    <t>SpringCreek-H2B4</t>
  </si>
  <si>
    <t>SpringCreek-H2B6</t>
  </si>
  <si>
    <t>SpringCreek-H2B8</t>
  </si>
  <si>
    <t>SpringCreek-H2B11</t>
  </si>
  <si>
    <t>Steinauer19-H1B1†</t>
  </si>
  <si>
    <t>Steinauer19-H1B4</t>
  </si>
  <si>
    <t>Steinauer19-H1B9</t>
  </si>
  <si>
    <t>Steinauer19-H1B15</t>
  </si>
  <si>
    <t>Steinauer19-H1B21</t>
  </si>
  <si>
    <t>360-378 (369)</t>
  </si>
  <si>
    <t>Stinson19-H3B1†</t>
  </si>
  <si>
    <t>Stinson19-H3B4</t>
  </si>
  <si>
    <t>Stinson19-H3B10</t>
  </si>
  <si>
    <t>Stinson19-H3B16</t>
  </si>
  <si>
    <t>Stinson19-H3B22</t>
  </si>
  <si>
    <t>Willis19-H1B1</t>
  </si>
  <si>
    <t>Willis19-H1B16</t>
  </si>
  <si>
    <t>Willis19-H1B22</t>
  </si>
  <si>
    <r>
      <rPr>
        <sz val="12"/>
        <color rgb="FF000000"/>
        <rFont val="Calibri"/>
        <family val="2"/>
      </rPr>
      <t xml:space="preserve">   </t>
    </r>
    <r>
      <rPr>
        <i/>
        <sz val="12"/>
        <color rgb="FF000000"/>
        <rFont val="Calibri"/>
        <family val="2"/>
      </rPr>
      <t>Note:</t>
    </r>
    <r>
      <rPr>
        <sz val="12"/>
        <color rgb="FF000000"/>
        <rFont val="Calibri"/>
        <family val="2"/>
      </rPr>
      <t xml:space="preserve"> Depth measurements indicate the top and bottom of the sample, with the mean sample depth listed in parentheses. Samples were measured at the Purdue Rare Isotope Measurement (PRIME) Laboratory except where noted otherwise. Blanks measured with the PRIME samples had the following </t>
    </r>
    <r>
      <rPr>
        <vertAlign val="superscript"/>
        <sz val="12"/>
        <color rgb="FF000000"/>
        <rFont val="Calibri"/>
        <family val="2"/>
      </rPr>
      <t>10</t>
    </r>
    <r>
      <rPr>
        <sz val="12"/>
        <color rgb="FF000000"/>
        <rFont val="Calibri"/>
        <family val="2"/>
      </rPr>
      <t>Be/</t>
    </r>
    <r>
      <rPr>
        <vertAlign val="superscript"/>
        <sz val="12"/>
        <color rgb="FF000000"/>
        <rFont val="Calibri"/>
        <family val="2"/>
      </rPr>
      <t>9</t>
    </r>
    <r>
      <rPr>
        <sz val="12"/>
        <color rgb="FF000000"/>
        <rFont val="Calibri"/>
        <family val="2"/>
      </rPr>
      <t xml:space="preserve">Be ratios: 7.6E-16, 8.4E-16, 4.1E-16, 8.7E-16, 7.6E-16, 1.3E-15, 6.1E-16, 4.5E-16, 9.3E-16, 6.6E-16, 3.4E-16, 3.7E-16, 9.1E-16, 2.9E-16, 3.2E-16, 2.9E-16, and 0 (no </t>
    </r>
    <r>
      <rPr>
        <vertAlign val="superscript"/>
        <sz val="12"/>
        <color rgb="FF000000"/>
        <rFont val="Calibri"/>
        <family val="2"/>
      </rPr>
      <t>10</t>
    </r>
    <r>
      <rPr>
        <sz val="12"/>
        <color rgb="FF000000"/>
        <rFont val="Calibri"/>
        <family val="2"/>
      </rPr>
      <t xml:space="preserve">Be atoms counted). </t>
    </r>
  </si>
  <si>
    <t>Site information*</t>
  </si>
  <si>
    <r>
      <rPr>
        <u/>
        <vertAlign val="superscript"/>
        <sz val="12"/>
        <color rgb="FF000000"/>
        <rFont val="Calibri"/>
        <family val="2"/>
      </rPr>
      <t>10</t>
    </r>
    <r>
      <rPr>
        <u/>
        <sz val="12"/>
        <color rgb="FF000000"/>
        <rFont val="Calibri"/>
        <family val="2"/>
      </rPr>
      <t xml:space="preserve">Be † </t>
    </r>
  </si>
  <si>
    <t>Site name</t>
  </si>
  <si>
    <t>Latitude</t>
  </si>
  <si>
    <t>Longitude</t>
  </si>
  <si>
    <t>Elevation</t>
  </si>
  <si>
    <t>Spallogenic production rate§</t>
  </si>
  <si>
    <t>Muonic production rate#</t>
  </si>
  <si>
    <t>Maximum age</t>
  </si>
  <si>
    <t>Minimum denudation rate</t>
  </si>
  <si>
    <t>Minimum denudation threshold</t>
  </si>
  <si>
    <t>Minimum inheritance</t>
  </si>
  <si>
    <t>(°)</t>
  </si>
  <si>
    <t>(m)</t>
  </si>
  <si>
    <t>(atoms/g/yr)</t>
  </si>
  <si>
    <t>(ka)</t>
  </si>
  <si>
    <t>(cm/ka)</t>
  </si>
  <si>
    <t>Bernau</t>
  </si>
  <si>
    <t>BlueGentian</t>
  </si>
  <si>
    <t>Harker</t>
  </si>
  <si>
    <t>Hayden</t>
  </si>
  <si>
    <t>Hoffman</t>
  </si>
  <si>
    <t>Judson</t>
  </si>
  <si>
    <t>Kalsow</t>
  </si>
  <si>
    <t>Kurtz</t>
  </si>
  <si>
    <t>Sheppard</t>
  </si>
  <si>
    <t>Snyder</t>
  </si>
  <si>
    <t>SpringCreek</t>
  </si>
  <si>
    <t>Steinauer</t>
  </si>
  <si>
    <t>Stinson</t>
  </si>
  <si>
    <t>Willis</t>
  </si>
  <si>
    <t xml:space="preserve">   *Coordinates are from field GPS data, with reference to NAD83 datum. All sites have a shielding value and cover value of 1.</t>
  </si>
  <si>
    <t xml:space="preserve">   §Site production rates are calculated using a reference production rate of 4.01 atoms/g/yr (Borchers et al., 2015) and the scaling scheme of Stone (2000) after Lal (1991). The production rate is treated as a constant value with no uncertainty (e.g., Hidy et al., 2010).</t>
  </si>
  <si>
    <t xml:space="preserve">   #Muon production rates are calculated using a depth of muon fit of 20 m and 0% error in total production rate (e.g., Hidy et al., 2010).</t>
  </si>
  <si>
    <t>Blue Gentian</t>
  </si>
  <si>
    <t>Spring Creek</t>
  </si>
  <si>
    <t>Denudation rate*</t>
  </si>
  <si>
    <t>(mm/yr)</t>
  </si>
  <si>
    <t>Mode</t>
  </si>
  <si>
    <t>Maximum (2σ)</t>
  </si>
  <si>
    <t>Minimum (2σ)</t>
  </si>
  <si>
    <t>Bayesian most probable</t>
  </si>
  <si>
    <t>Bayesian maximum (2σ)</t>
  </si>
  <si>
    <t>Bayesian minimum (2σ)</t>
  </si>
  <si>
    <t>Inheritance</t>
  </si>
  <si>
    <t>(10^4 atoms/g)</t>
  </si>
  <si>
    <r>
      <t xml:space="preserve">   </t>
    </r>
    <r>
      <rPr>
        <i/>
        <sz val="12"/>
        <color theme="1"/>
        <rFont val="Calibri"/>
        <family val="2"/>
        <scheme val="minor"/>
      </rPr>
      <t>Note:</t>
    </r>
    <r>
      <rPr>
        <sz val="12"/>
        <color theme="1"/>
        <rFont val="Calibri"/>
        <family val="2"/>
        <scheme val="minor"/>
      </rPr>
      <t xml:space="preserve"> We used the MATLAB version 1.2 of the </t>
    </r>
    <r>
      <rPr>
        <vertAlign val="superscript"/>
        <sz val="12"/>
        <color theme="1"/>
        <rFont val="Calibri (Body)"/>
      </rPr>
      <t>10</t>
    </r>
    <r>
      <rPr>
        <sz val="12"/>
        <color theme="1"/>
        <rFont val="Calibri"/>
        <family val="2"/>
        <scheme val="minor"/>
      </rPr>
      <t xml:space="preserve">Be depth profile simulator from Hidy et al. (2010). </t>
    </r>
  </si>
  <si>
    <t>"Parent" sample(s)</t>
  </si>
  <si>
    <t>"Soil" sample(s)</t>
  </si>
  <si>
    <t>[Zr]parent</t>
  </si>
  <si>
    <t>[Zr]soil</t>
  </si>
  <si>
    <t>[Zr]parent average*</t>
  </si>
  <si>
    <t>[Zr]soil average*</t>
  </si>
  <si>
    <t>Chemical depletion fraction (CDF)</t>
  </si>
  <si>
    <t>ppm</t>
  </si>
  <si>
    <t>Bernau-H1B1</t>
  </si>
  <si>
    <t>Bernau-H2B11</t>
  </si>
  <si>
    <t>Bernau-H2B1</t>
  </si>
  <si>
    <t>BlueGentian19-H1B13</t>
  </si>
  <si>
    <t>BlueGentian19-quarry</t>
  </si>
  <si>
    <t>BlueGentian19-H2B1</t>
  </si>
  <si>
    <t>Harker-H1B10</t>
  </si>
  <si>
    <t>Harker-H1B1</t>
  </si>
  <si>
    <t>-</t>
  </si>
  <si>
    <t>Hayden19-H1B1</t>
  </si>
  <si>
    <t>Judson-H1B11</t>
  </si>
  <si>
    <t>Judson-H1B1</t>
  </si>
  <si>
    <t>Kalsow19-H1B1</t>
  </si>
  <si>
    <t>Kurtz19-H1B1</t>
  </si>
  <si>
    <t xml:space="preserve">Sheppard-H1B14 </t>
  </si>
  <si>
    <t>Sheppard-H1B1</t>
  </si>
  <si>
    <t>Snyder-H1B13</t>
  </si>
  <si>
    <t>Snyder-H1B1</t>
  </si>
  <si>
    <t>SpringCreek-H2B10</t>
  </si>
  <si>
    <t>SpringCreek-H1B1</t>
  </si>
  <si>
    <t>Steinauer19-H1B1</t>
  </si>
  <si>
    <t>Steinauer19-H1B20</t>
  </si>
  <si>
    <t>Steinauer19-H1B2</t>
  </si>
  <si>
    <t>Stinson19-H3B1</t>
  </si>
  <si>
    <t>Stinson19-H3B21</t>
  </si>
  <si>
    <t>Stinson19-H4B1</t>
  </si>
  <si>
    <t>Willis19-H1B22a</t>
  </si>
  <si>
    <t>Willis19-H1B1a</t>
  </si>
  <si>
    <t>Depth*</t>
  </si>
  <si>
    <t>Moist mass</t>
  </si>
  <si>
    <t>Dry mass</t>
  </si>
  <si>
    <t>Water content</t>
  </si>
  <si>
    <t>Moist density</t>
  </si>
  <si>
    <t>Dry density</t>
  </si>
  <si>
    <t>(wt%)</t>
  </si>
  <si>
    <t>(g/cm)</t>
  </si>
  <si>
    <t>Prairie samples</t>
  </si>
  <si>
    <t>Harker-100cm</t>
  </si>
  <si>
    <t>N.D.</t>
  </si>
  <si>
    <t>Hayden19-H1</t>
  </si>
  <si>
    <t>Hoffman19-H1/H2</t>
  </si>
  <si>
    <t>Judson-H2-200cm-adjusted</t>
  </si>
  <si>
    <t>Judson-H2-62cm</t>
  </si>
  <si>
    <t>Judson-H2B1</t>
  </si>
  <si>
    <t>Kalsow19-H1</t>
  </si>
  <si>
    <t>Kalsow19-H2</t>
  </si>
  <si>
    <t>Kurtz19-H1/H2</t>
  </si>
  <si>
    <t>Kurtz17-H1B1</t>
  </si>
  <si>
    <t>Kurtz17-H1B6</t>
  </si>
  <si>
    <t>Sheppard-prairie-bulk-density1</t>
  </si>
  <si>
    <t>Sheppard-prairie-bulk-density2</t>
  </si>
  <si>
    <t>Sheppard-prairie-bulk-density3</t>
  </si>
  <si>
    <t>Sheppard-prairie-bulk-density6a</t>
  </si>
  <si>
    <t>Sheppard-prairie-bulk-density6b</t>
  </si>
  <si>
    <t>Snyder-H2-100cm</t>
  </si>
  <si>
    <t>Snyder-H2-42cm</t>
  </si>
  <si>
    <t>Snyder-H2B1</t>
  </si>
  <si>
    <t>SpringCreek-H2B3</t>
  </si>
  <si>
    <t>Steinauer19-H1</t>
  </si>
  <si>
    <t>Willis19-H1/H2</t>
  </si>
  <si>
    <t>Quarry samples</t>
  </si>
  <si>
    <t>Fort Dodge Quarry 1019</t>
  </si>
  <si>
    <t>Goodell Quarry 1019</t>
  </si>
  <si>
    <t>Kossuth County Quarry 1019</t>
  </si>
  <si>
    <t>Lanesboro Quarry 1019</t>
  </si>
  <si>
    <t>Marathon Quarry 1019</t>
  </si>
  <si>
    <t>Redfield Quarry 1019</t>
  </si>
  <si>
    <t>Unique Quarry 1019</t>
  </si>
  <si>
    <t>Willow Creek Quarry 1019</t>
  </si>
  <si>
    <t>Wolstock Quarry 1019</t>
  </si>
  <si>
    <r>
      <t>SiO</t>
    </r>
    <r>
      <rPr>
        <vertAlign val="subscript"/>
        <sz val="12"/>
        <color theme="1"/>
        <rFont val="Calibri"/>
        <family val="2"/>
        <scheme val="minor"/>
      </rPr>
      <t>2</t>
    </r>
  </si>
  <si>
    <r>
      <t>TiO</t>
    </r>
    <r>
      <rPr>
        <vertAlign val="subscript"/>
        <sz val="12"/>
        <color theme="1"/>
        <rFont val="Calibri"/>
        <family val="2"/>
        <scheme val="minor"/>
      </rPr>
      <t>2</t>
    </r>
  </si>
  <si>
    <r>
      <t>Al</t>
    </r>
    <r>
      <rPr>
        <vertAlign val="subscript"/>
        <sz val="12"/>
        <color rgb="FF000000"/>
        <rFont val="Calibri"/>
        <family val="2"/>
        <scheme val="minor"/>
      </rPr>
      <t>2</t>
    </r>
    <r>
      <rPr>
        <sz val="12"/>
        <color rgb="FF000000"/>
        <rFont val="Calibri"/>
        <family val="2"/>
        <scheme val="minor"/>
      </rPr>
      <t>O</t>
    </r>
    <r>
      <rPr>
        <vertAlign val="subscript"/>
        <sz val="12"/>
        <color rgb="FF000000"/>
        <rFont val="Calibri"/>
        <family val="2"/>
        <scheme val="minor"/>
      </rPr>
      <t>3</t>
    </r>
  </si>
  <si>
    <r>
      <t>Fe</t>
    </r>
    <r>
      <rPr>
        <vertAlign val="subscript"/>
        <sz val="12"/>
        <color rgb="FF000000"/>
        <rFont val="Calibri"/>
        <family val="2"/>
        <scheme val="minor"/>
      </rPr>
      <t>2</t>
    </r>
    <r>
      <rPr>
        <sz val="12"/>
        <color rgb="FF000000"/>
        <rFont val="Calibri"/>
        <family val="2"/>
        <scheme val="minor"/>
      </rPr>
      <t>O</t>
    </r>
    <r>
      <rPr>
        <vertAlign val="subscript"/>
        <sz val="12"/>
        <color rgb="FF000000"/>
        <rFont val="Calibri"/>
        <family val="2"/>
        <scheme val="minor"/>
      </rPr>
      <t>3</t>
    </r>
  </si>
  <si>
    <t>MnO</t>
  </si>
  <si>
    <t>MgO</t>
  </si>
  <si>
    <t>CaO</t>
  </si>
  <si>
    <r>
      <t>Na</t>
    </r>
    <r>
      <rPr>
        <vertAlign val="subscript"/>
        <sz val="12"/>
        <color theme="1"/>
        <rFont val="Calibri"/>
        <family val="2"/>
        <scheme val="minor"/>
      </rPr>
      <t>2</t>
    </r>
    <r>
      <rPr>
        <sz val="12"/>
        <color theme="1"/>
        <rFont val="Calibri"/>
        <family val="2"/>
        <scheme val="minor"/>
      </rPr>
      <t>O</t>
    </r>
  </si>
  <si>
    <r>
      <t>K</t>
    </r>
    <r>
      <rPr>
        <vertAlign val="subscript"/>
        <sz val="12"/>
        <color theme="1"/>
        <rFont val="Calibri"/>
        <family val="2"/>
        <scheme val="minor"/>
      </rPr>
      <t>2</t>
    </r>
    <r>
      <rPr>
        <sz val="12"/>
        <color theme="1"/>
        <rFont val="Calibri"/>
        <family val="2"/>
        <scheme val="minor"/>
      </rPr>
      <t>O</t>
    </r>
  </si>
  <si>
    <r>
      <t>P</t>
    </r>
    <r>
      <rPr>
        <vertAlign val="subscript"/>
        <sz val="12"/>
        <color theme="1"/>
        <rFont val="Calibri"/>
        <family val="2"/>
        <scheme val="minor"/>
      </rPr>
      <t>2</t>
    </r>
    <r>
      <rPr>
        <sz val="12"/>
        <color theme="1"/>
        <rFont val="Calibri"/>
        <family val="2"/>
        <scheme val="minor"/>
      </rPr>
      <t>O</t>
    </r>
    <r>
      <rPr>
        <vertAlign val="subscript"/>
        <sz val="12"/>
        <color theme="1"/>
        <rFont val="Calibri"/>
        <family val="2"/>
        <scheme val="minor"/>
      </rPr>
      <t>5</t>
    </r>
  </si>
  <si>
    <t>Total</t>
  </si>
  <si>
    <t>Loss on ignition</t>
  </si>
  <si>
    <t>(%)</t>
  </si>
  <si>
    <t>BlueGentian19-Quarry</t>
  </si>
  <si>
    <t xml:space="preserve">Kurtz19-H1B2 </t>
  </si>
  <si>
    <t>Kurtz19-H1B3</t>
  </si>
  <si>
    <t>Kurtz19-H1B5</t>
  </si>
  <si>
    <t>Kurtz19-H1B6</t>
  </si>
  <si>
    <t>Kurtz19-H1B7</t>
  </si>
  <si>
    <t>Kurtz19-H1B8</t>
  </si>
  <si>
    <t>Kurtz19-H1B9</t>
  </si>
  <si>
    <t>Kurtz19-H1B11</t>
  </si>
  <si>
    <t>Kurtz19-H1B12</t>
  </si>
  <si>
    <t>Kurtz19-H1B13</t>
  </si>
  <si>
    <t>Kurtz19-H1B14</t>
  </si>
  <si>
    <t>Kurtz19-H1B15</t>
  </si>
  <si>
    <t>Kurtz19-H1B17</t>
  </si>
  <si>
    <t>Kurtz19-H1B18</t>
  </si>
  <si>
    <t>Kurtz19-H1B19</t>
  </si>
  <si>
    <t>Kurtz19-H1B20</t>
  </si>
  <si>
    <t>Kurtz19-H1B21</t>
  </si>
  <si>
    <t>Sheppard-H1B2</t>
  </si>
  <si>
    <t>Sheppard-H1B3</t>
  </si>
  <si>
    <t>Sheppard-H1B5</t>
  </si>
  <si>
    <t>Sheppard-H1B7</t>
  </si>
  <si>
    <t>Sheppard-H1B8</t>
  </si>
  <si>
    <t>Sheppard-H1B10</t>
  </si>
  <si>
    <t>Sheppard-H1B11</t>
  </si>
  <si>
    <t>Sheppard-H1B12</t>
  </si>
  <si>
    <t>Sheppard-H1B13</t>
  </si>
  <si>
    <t>Willis19-H1B2a</t>
  </si>
  <si>
    <t>Willis19-H1B3a</t>
  </si>
  <si>
    <t>Willis19-H1B4a</t>
  </si>
  <si>
    <t>Willis19-H1B10a</t>
  </si>
  <si>
    <t>Willis19-H1B16a</t>
  </si>
  <si>
    <t>Standards</t>
  </si>
  <si>
    <t>G-2 A</t>
  </si>
  <si>
    <t>N/A</t>
  </si>
  <si>
    <t>G-2 B</t>
  </si>
  <si>
    <t>G-2 C</t>
  </si>
  <si>
    <t>QLO-1 A</t>
  </si>
  <si>
    <t>QLO-1 B</t>
  </si>
  <si>
    <t>RGM-1 A</t>
  </si>
  <si>
    <t>RGM-1 B</t>
  </si>
  <si>
    <t>Nb</t>
  </si>
  <si>
    <t>Zr</t>
  </si>
  <si>
    <t>Y</t>
  </si>
  <si>
    <t>Sr</t>
  </si>
  <si>
    <t>U</t>
  </si>
  <si>
    <t>Rb</t>
  </si>
  <si>
    <t>Th</t>
  </si>
  <si>
    <t>Pb</t>
  </si>
  <si>
    <t>Ga</t>
  </si>
  <si>
    <t>Zn</t>
  </si>
  <si>
    <t>Ni</t>
  </si>
  <si>
    <t>Cr</t>
  </si>
  <si>
    <t>V</t>
  </si>
  <si>
    <t>G-2</t>
  </si>
  <si>
    <t xml:space="preserve">QLO-1                                   </t>
  </si>
  <si>
    <t xml:space="preserve">RGM-1                                   </t>
  </si>
  <si>
    <t xml:space="preserve">SRM-278                                 </t>
  </si>
  <si>
    <r>
      <t xml:space="preserve">   Note: </t>
    </r>
    <r>
      <rPr>
        <sz val="12"/>
        <color rgb="FF000000"/>
        <rFont val="Calibri"/>
        <family val="2"/>
        <scheme val="minor"/>
      </rPr>
      <t>Reported</t>
    </r>
    <r>
      <rPr>
        <i/>
        <sz val="12"/>
        <color rgb="FF000000"/>
        <rFont val="Calibri"/>
        <family val="2"/>
        <scheme val="minor"/>
      </rPr>
      <t xml:space="preserve"> </t>
    </r>
    <r>
      <rPr>
        <sz val="12"/>
        <color rgb="FF000000"/>
        <rFont val="Calibri"/>
        <family val="2"/>
        <scheme val="minor"/>
      </rPr>
      <t>concentrations have not been adjusted for LOI.</t>
    </r>
  </si>
  <si>
    <t>Depth profile</t>
  </si>
  <si>
    <t>Curvature value (1/m)</t>
  </si>
  <si>
    <t>H1</t>
  </si>
  <si>
    <t>H2</t>
  </si>
  <si>
    <t>H3</t>
  </si>
  <si>
    <t>Site Name</t>
  </si>
  <si>
    <t>Time cultivated</t>
  </si>
  <si>
    <t>Mean erosion rate</t>
  </si>
  <si>
    <t>Median erosion rate</t>
  </si>
  <si>
    <t>1σ uncertainty</t>
  </si>
  <si>
    <t>(years)</t>
  </si>
  <si>
    <t xml:space="preserve">N.D. </t>
  </si>
  <si>
    <r>
      <t xml:space="preserve">   </t>
    </r>
    <r>
      <rPr>
        <i/>
        <sz val="12"/>
        <color theme="1"/>
        <rFont val="Calibri"/>
        <family val="2"/>
        <scheme val="minor"/>
      </rPr>
      <t>Note:</t>
    </r>
    <r>
      <rPr>
        <sz val="12"/>
        <color theme="1"/>
        <rFont val="Calibri"/>
        <family val="2"/>
        <scheme val="minor"/>
      </rPr>
      <t xml:space="preserve"> All data from Thaler et al. (2022). Erosion rates are calculated from the topographic offset between cultivated fields and uncultivated prairies, averaged over the time of cultivation. N.D. = no data (agricultural erosion rates not measured).</t>
    </r>
  </si>
  <si>
    <t xml:space="preserve">   *The denudation rate mode, rather than the Bayesian most probable value, is reported in the main text and figures because the Bayesian most probable denudation rate is zero for Kurtz and Bernau, which is incompatible with the Zr data, which demonstrate chemical denudation at those sites.	</t>
  </si>
  <si>
    <t>42.0##</t>
  </si>
  <si>
    <t xml:space="preserve">   ***From Batchelor et al. (2019).</t>
  </si>
  <si>
    <r>
      <t xml:space="preserve">   Note: </t>
    </r>
    <r>
      <rPr>
        <sz val="12"/>
        <color rgb="FF000000"/>
        <rFont val="Calibri"/>
        <family val="2"/>
      </rPr>
      <t>We measured two aliquots of each sample. The reported concentrations are the sample average and have not been adjusted for LOI.</t>
    </r>
  </si>
  <si>
    <r>
      <t xml:space="preserve">   *Samples measured at Lawrence Livermore National Laboratory (LLNL). Blank measured with the LLNL samples had a </t>
    </r>
    <r>
      <rPr>
        <vertAlign val="superscript"/>
        <sz val="12"/>
        <color theme="1"/>
        <rFont val="Calibri"/>
        <family val="2"/>
      </rPr>
      <t>10</t>
    </r>
    <r>
      <rPr>
        <sz val="12"/>
        <color theme="1"/>
        <rFont val="Calibri"/>
        <family val="2"/>
      </rPr>
      <t>Be/</t>
    </r>
    <r>
      <rPr>
        <vertAlign val="superscript"/>
        <sz val="12"/>
        <color theme="1"/>
        <rFont val="Calibri"/>
        <family val="2"/>
      </rPr>
      <t>9</t>
    </r>
    <r>
      <rPr>
        <sz val="12"/>
        <color theme="1"/>
        <rFont val="Calibri"/>
        <family val="2"/>
      </rPr>
      <t>Be ratio of 3.7E-16.</t>
    </r>
  </si>
  <si>
    <t xml:space="preserve">   †Samples omitted from depth profile analysis.</t>
  </si>
  <si>
    <r>
      <t xml:space="preserve">   †We use a </t>
    </r>
    <r>
      <rPr>
        <vertAlign val="superscript"/>
        <sz val="12"/>
        <color rgb="FF000000"/>
        <rFont val="Calibri"/>
        <family val="2"/>
      </rPr>
      <t>10</t>
    </r>
    <r>
      <rPr>
        <sz val="12"/>
        <color rgb="FF000000"/>
        <rFont val="Calibri"/>
        <family val="2"/>
      </rPr>
      <t>Be half life of 1.387 Ma with 5% error and a neutron attenuation length of 160 g/cm</t>
    </r>
    <r>
      <rPr>
        <vertAlign val="superscript"/>
        <sz val="12"/>
        <color rgb="FF000000"/>
        <rFont val="Calibri"/>
        <family val="2"/>
      </rPr>
      <t>2</t>
    </r>
    <r>
      <rPr>
        <sz val="12"/>
        <color rgb="FF000000"/>
        <rFont val="Calibri"/>
        <family val="2"/>
      </rPr>
      <t xml:space="preserve"> with a std of 5 g/cm</t>
    </r>
    <r>
      <rPr>
        <vertAlign val="superscript"/>
        <sz val="12"/>
        <color rgb="FF000000"/>
        <rFont val="Calibri"/>
        <family val="2"/>
      </rPr>
      <t>2</t>
    </r>
    <r>
      <rPr>
        <sz val="12"/>
        <color rgb="FF000000"/>
        <rFont val="Calibri"/>
        <family val="2"/>
      </rPr>
      <t xml:space="preserve"> (Hidy et al., 2010).</t>
    </r>
  </si>
  <si>
    <t>0.137 (0.149)</t>
  </si>
  <si>
    <t>0.026 (0.030)</t>
  </si>
  <si>
    <t>0.057 (0.060)</t>
  </si>
  <si>
    <t>0.087 (0.084)</t>
  </si>
  <si>
    <t>0.040 (0.045)</t>
  </si>
  <si>
    <t>0.043 (0.044)</t>
  </si>
  <si>
    <t>0.019 (0.022)</t>
  </si>
  <si>
    <t>0.042 (0.044)</t>
  </si>
  <si>
    <t>0.064 (0.063)</t>
  </si>
  <si>
    <t>0.030 (0.033)</t>
  </si>
  <si>
    <t>675.5 (2407.9)</t>
  </si>
  <si>
    <t>677 (2699.9)</t>
  </si>
  <si>
    <t>42.0 (42.0)</t>
  </si>
  <si>
    <t>670.1 (2035.5)</t>
  </si>
  <si>
    <t>666.9 (2650.5)</t>
  </si>
  <si>
    <t>64.9 (197.0)</t>
  </si>
  <si>
    <t>1.99 (2.00)</t>
  </si>
  <si>
    <t>3.98 (4.13)</t>
  </si>
  <si>
    <t>0.00 (0.00)</t>
  </si>
  <si>
    <t>1.98 (1.98)</t>
  </si>
  <si>
    <t>3.04 (3.98)</t>
  </si>
  <si>
    <t>0.47 (0.17)</t>
  </si>
  <si>
    <t>0.101 (0.111)</t>
  </si>
  <si>
    <r>
      <t xml:space="preserve">   Note: Zr </t>
    </r>
    <r>
      <rPr>
        <sz val="12"/>
        <color rgb="FF000000"/>
        <rFont val="Calibri"/>
        <family val="2"/>
      </rPr>
      <t>concentrations have been corrected for loss on ignition.</t>
    </r>
  </si>
  <si>
    <t xml:space="preserve">   #Bayesian most probable exposure age results are shown in Figure 3.										</t>
  </si>
  <si>
    <t xml:space="preserve">   §Calculated from the denudation rate and Zr-derived chemical depletion fraction for each site. The 1σ erosion rate uncertainty in Figure 4b was calculated by halving the 2σ uncertainty from the erosion rate results.</t>
  </si>
  <si>
    <t>0.059 (0.059)†</t>
  </si>
  <si>
    <t>Exposure age#</t>
  </si>
  <si>
    <t>Erosion rate§</t>
  </si>
  <si>
    <t>10000 (20000)</t>
  </si>
  <si>
    <t>Hayden**</t>
  </si>
  <si>
    <t xml:space="preserve">   **We include two alternate simulations for Hayden due to low-confidence maximum exposure age and exposure age results.</t>
  </si>
  <si>
    <r>
      <t xml:space="preserve">  ****Calculated from </t>
    </r>
    <r>
      <rPr>
        <vertAlign val="superscript"/>
        <sz val="12"/>
        <color theme="1"/>
        <rFont val="Calibri"/>
        <family val="2"/>
        <scheme val="minor"/>
      </rPr>
      <t>10</t>
    </r>
    <r>
      <rPr>
        <sz val="12"/>
        <color theme="1"/>
        <rFont val="Calibri"/>
        <family val="2"/>
        <scheme val="minor"/>
      </rPr>
      <t>Be concentration of the deepest sample from each site.</t>
    </r>
  </si>
  <si>
    <t>Maximum inheritance****</t>
  </si>
  <si>
    <t>Maximum denudation threshold###</t>
  </si>
  <si>
    <t>Maximum denudation rate###</t>
  </si>
  <si>
    <t xml:space="preserve">   §§§From Balco et al. (2005).</t>
  </si>
  <si>
    <t>12.0§§§</t>
  </si>
  <si>
    <t xml:space="preserve">   ††The Monto Carlo simulator generates 100,000 profiles within a 2 sigma confidence level. </t>
  </si>
  <si>
    <t>Monte Carlo simulator††</t>
  </si>
  <si>
    <t xml:space="preserve">   §§Exposure age constraints are from Dalton et al. (2020) unless noted otherwise.</t>
  </si>
  <si>
    <t>Minimum age§§</t>
  </si>
  <si>
    <t>677.0*** (2700.0##)</t>
  </si>
  <si>
    <t>928.0***</t>
  </si>
  <si>
    <t>677.0***</t>
  </si>
  <si>
    <t xml:space="preserve">   ###Maximum denudation rate and threshold are based on the range of solutions for each site, and are set to be high enough that they do not restrict possible solutions.</t>
  </si>
  <si>
    <t xml:space="preserve">   ##Maximum timing if regional glaciation, as summarized by Kerr et al. (2021).</t>
  </si>
  <si>
    <t xml:space="preserve">   †Values reported for Hayden represent results using a maximum exposure age of 677 ka, which are shown in the main text figures, and a maximum age of 2.7 Ma, shown here in parentheses.</t>
  </si>
  <si>
    <t xml:space="preserve">   *Average values are reported when Zr concentrations were measured in either adjacent replicate samples (from two different depth profiles located ~1 m apart) or separate splits of the same sample.</t>
  </si>
  <si>
    <r>
      <rPr>
        <i/>
        <sz val="12"/>
        <color theme="1"/>
        <rFont val="Calibri"/>
        <family val="2"/>
        <scheme val="minor"/>
      </rPr>
      <t xml:space="preserve">   Note:</t>
    </r>
    <r>
      <rPr>
        <sz val="12"/>
        <color theme="1"/>
        <rFont val="Calibri"/>
        <family val="2"/>
        <scheme val="minor"/>
      </rPr>
      <t xml:space="preserve"> Samples were measured in the Hartshorn Quaternary Laboratory at UMass Amherst. "Moist" measurements reflect samples that appeared saturated; samples lacking moist values appeared dry upon weighing. "Dried" values reflect measurements after oven-drying. N.D. = no data.  *Bulk density samples are 5.08 cm in length. The listed depth value refers to the depth of the top of the sample. "Prairie samples" were collected by placing a bulk density sampler on the end ouf the auger extension rods. "Quarry samples" were collected from outcrops exposed in quarries.</t>
    </r>
  </si>
  <si>
    <r>
      <rPr>
        <i/>
        <sz val="12"/>
        <color theme="1"/>
        <rFont val="Calibri"/>
        <family val="2"/>
        <scheme val="minor"/>
      </rPr>
      <t>Note:</t>
    </r>
    <r>
      <rPr>
        <sz val="12"/>
        <color theme="1"/>
        <rFont val="Calibri"/>
        <family val="2"/>
        <scheme val="minor"/>
      </rPr>
      <t xml:space="preserve"> Curvature values were obtained from 4m-resolution DEMs with cell values averaged over a 3-cell radius, with sample site values extracted via bilinear interpolation. </t>
    </r>
  </si>
  <si>
    <r>
      <t xml:space="preserve">TABLE S1. AMS DATA AND </t>
    </r>
    <r>
      <rPr>
        <vertAlign val="superscript"/>
        <sz val="12"/>
        <color theme="1"/>
        <rFont val="Calibri"/>
        <family val="2"/>
      </rPr>
      <t>10</t>
    </r>
    <r>
      <rPr>
        <sz val="12"/>
        <color theme="1"/>
        <rFont val="Calibri"/>
        <family val="2"/>
      </rPr>
      <t>Be CONCENTRATIONS</t>
    </r>
  </si>
  <si>
    <t>TABLE S2. DEPTH PROFILE ANALYSIS INPUT VALUES</t>
  </si>
  <si>
    <r>
      <t xml:space="preserve">TABLE S3. </t>
    </r>
    <r>
      <rPr>
        <vertAlign val="superscript"/>
        <sz val="12"/>
        <color theme="1"/>
        <rFont val="Calibri (Body)"/>
      </rPr>
      <t>10</t>
    </r>
    <r>
      <rPr>
        <sz val="12"/>
        <color theme="1"/>
        <rFont val="Calibri"/>
        <family val="2"/>
        <scheme val="minor"/>
      </rPr>
      <t>Be DEPTH PROFILE ANALYSIS RESULTS</t>
    </r>
  </si>
  <si>
    <t>TABLE S4. CHEMICAL DEPLETION FRACTION (CDF) MEASUREMENTS</t>
  </si>
  <si>
    <t>TABLE S5. BULK DENSITY MEASUREMENTS</t>
  </si>
  <si>
    <t>TABLE S6. MAJOR OXIDE CONCENTRATIONS</t>
  </si>
  <si>
    <t>TABLE S7. TRACE ELEMENT CONCENTRATIONS</t>
  </si>
  <si>
    <t>TABLE S8. SITE CURVATURE</t>
  </si>
  <si>
    <t>TABLE S9. AGRICULTURAL EROSION RATES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</si>
</sst>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
    <numFmt numFmtId="166" formatCode="0.0000"/>
    <numFmt numFmtId="167" formatCode="0.00000"/>
  </numFmts>
  <fonts count="24">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i/>
      <sz val="12"/>
      <color theme="1"/>
      <name val="Calibri"/>
      <family val="2"/>
      <scheme val="minor"/>
    </font>
    <font>
      <vertAlign val="superscript"/>
      <sz val="12"/>
      <color theme="1"/>
      <name val="Calibri"/>
      <family val="2"/>
      <scheme val="minor"/>
    </font>
    <font>
      <u/>
      <sz val="12"/>
      <color theme="1"/>
      <name val="Calibri"/>
      <family val="2"/>
      <scheme val="minor"/>
    </font>
    <font>
      <sz val="12"/>
      <color rgb="FF000000"/>
      <name val="Calibri"/>
      <family val="2"/>
      <scheme val="minor"/>
    </font>
    <font>
      <vertAlign val="superscript"/>
      <sz val="12"/>
      <color theme="1"/>
      <name val="Calibri (Body)"/>
    </font>
    <font>
      <vertAlign val="subscript"/>
      <sz val="12"/>
      <color rgb="FF000000"/>
      <name val="Calibri"/>
      <family val="2"/>
      <scheme val="minor"/>
    </font>
    <font>
      <sz val="10"/>
      <name val="Arial"/>
      <family val="2"/>
    </font>
    <font>
      <sz val="12"/>
      <color theme="1"/>
      <name val="Calibri"/>
      <family val="2"/>
    </font>
    <font>
      <vertAlign val="superscript"/>
      <sz val="12"/>
      <color theme="1"/>
      <name val="Calibri"/>
      <family val="2"/>
    </font>
    <font>
      <sz val="12"/>
      <name val="Calibri"/>
      <family val="2"/>
    </font>
    <font>
      <i/>
      <sz val="12"/>
      <color rgb="FF000000"/>
      <name val="Calibri"/>
      <family val="2"/>
    </font>
    <font>
      <sz val="12"/>
      <color rgb="FF000000"/>
      <name val="Calibri"/>
      <family val="2"/>
    </font>
    <font>
      <vertAlign val="superscript"/>
      <sz val="12"/>
      <color rgb="FF000000"/>
      <name val="Calibri"/>
      <family val="2"/>
    </font>
    <font>
      <u/>
      <vertAlign val="superscript"/>
      <sz val="12"/>
      <color rgb="FF000000"/>
      <name val="Calibri"/>
      <family val="2"/>
    </font>
    <font>
      <u/>
      <sz val="12"/>
      <color rgb="FF000000"/>
      <name val="Calibri"/>
      <family val="2"/>
    </font>
    <font>
      <vertAlign val="subscript"/>
      <sz val="12"/>
      <color theme="1"/>
      <name val="Calibri"/>
      <family val="2"/>
      <scheme val="minor"/>
    </font>
    <font>
      <u/>
      <sz val="12"/>
      <color rgb="FF000000"/>
      <name val="Calibri"/>
      <family val="2"/>
      <scheme val="minor"/>
    </font>
    <font>
      <sz val="12"/>
      <name val="Calibri"/>
      <family val="2"/>
      <scheme val="minor"/>
    </font>
    <font>
      <i/>
      <sz val="12"/>
      <color rgb="FF000000"/>
      <name val="Calibri"/>
      <family val="2"/>
      <scheme val="minor"/>
    </font>
  </fonts>
  <fills count="2">
    <fill>
      <patternFill patternType="none"/>
    </fill>
    <fill>
      <patternFill patternType="gray125"/>
    </fill>
  </fills>
  <borders count="8">
    <border>
      <left/>
      <right/>
      <top/>
      <bottom/>
      <diagonal/>
    </border>
    <border>
      <left/>
      <right/>
      <top/>
      <bottom style="double">
        <color indexed="64"/>
      </bottom>
      <diagonal/>
    </border>
    <border>
      <left/>
      <right/>
      <top style="double">
        <color indexed="64"/>
      </top>
      <bottom/>
      <diagonal/>
    </border>
    <border>
      <left/>
      <right/>
      <top/>
      <bottom style="thin">
        <color indexed="64"/>
      </bottom>
      <diagonal/>
    </border>
    <border>
      <left/>
      <right/>
      <top style="thin">
        <color indexed="64"/>
      </top>
      <bottom/>
      <diagonal/>
    </border>
    <border>
      <left/>
      <right/>
      <top style="double">
        <color indexed="64"/>
      </top>
      <bottom style="thin">
        <color indexed="64"/>
      </bottom>
      <diagonal/>
    </border>
    <border>
      <left style="thin">
        <color indexed="64"/>
      </left>
      <right/>
      <top/>
      <bottom/>
      <diagonal/>
    </border>
    <border>
      <left/>
      <right/>
      <top style="thin">
        <color indexed="64"/>
      </top>
      <bottom style="thin">
        <color indexed="64"/>
      </bottom>
      <diagonal/>
    </border>
  </borders>
  <cellStyleXfs count="3">
    <xf numFmtId="0" fontId="0" fillId="0" borderId="0"/>
    <xf numFmtId="0" fontId="4" fillId="0" borderId="0"/>
    <xf numFmtId="0" fontId="11" fillId="0" borderId="0"/>
  </cellStyleXfs>
  <cellXfs count="139">
    <xf numFmtId="0" fontId="0" fillId="0" borderId="0" xfId="0"/>
    <xf numFmtId="0" fontId="8" fillId="0" borderId="0" xfId="0" applyFont="1"/>
    <xf numFmtId="2" fontId="8" fillId="0" borderId="0" xfId="0" applyNumberFormat="1" applyFont="1" applyAlignment="1">
      <alignment horizontal="center" vertical="center"/>
    </xf>
    <xf numFmtId="165" fontId="8" fillId="0" borderId="0" xfId="0" applyNumberFormat="1" applyFont="1" applyAlignment="1">
      <alignment horizontal="center" vertical="center"/>
    </xf>
    <xf numFmtId="165" fontId="8" fillId="0" borderId="3" xfId="0" applyNumberFormat="1" applyFont="1" applyBorder="1" applyAlignment="1">
      <alignment horizontal="center" vertical="center"/>
    </xf>
    <xf numFmtId="2" fontId="7" fillId="0" borderId="0" xfId="1" applyNumberFormat="1" applyFont="1" applyAlignment="1">
      <alignment horizontal="left" vertical="center"/>
    </xf>
    <xf numFmtId="0" fontId="8" fillId="0" borderId="0" xfId="0" applyFont="1" applyAlignment="1">
      <alignment horizontal="center" wrapText="1"/>
    </xf>
    <xf numFmtId="0" fontId="3" fillId="0" borderId="0" xfId="0" applyFont="1"/>
    <xf numFmtId="0" fontId="3" fillId="0" borderId="5" xfId="0" applyFont="1" applyBorder="1"/>
    <xf numFmtId="0" fontId="3" fillId="0" borderId="5" xfId="0" applyFont="1" applyBorder="1" applyAlignment="1">
      <alignment horizontal="center" vertical="center"/>
    </xf>
    <xf numFmtId="0" fontId="3" fillId="0" borderId="4" xfId="0" applyFont="1" applyBorder="1"/>
    <xf numFmtId="165" fontId="3" fillId="0" borderId="0" xfId="0" applyNumberFormat="1" applyFont="1" applyAlignment="1">
      <alignment horizontal="center" vertical="center"/>
    </xf>
    <xf numFmtId="0" fontId="3" fillId="0" borderId="3" xfId="0" applyFont="1" applyBorder="1"/>
    <xf numFmtId="165" fontId="3" fillId="0" borderId="3" xfId="0" applyNumberFormat="1" applyFont="1" applyBorder="1" applyAlignment="1">
      <alignment horizontal="center" vertical="center"/>
    </xf>
    <xf numFmtId="164" fontId="3" fillId="0" borderId="0" xfId="0" applyNumberFormat="1" applyFont="1" applyAlignment="1">
      <alignment horizontal="center" vertical="center"/>
    </xf>
    <xf numFmtId="164" fontId="3" fillId="0" borderId="3" xfId="0" applyNumberFormat="1" applyFont="1" applyBorder="1" applyAlignment="1">
      <alignment horizontal="center" vertical="center"/>
    </xf>
    <xf numFmtId="2" fontId="3" fillId="0" borderId="0" xfId="0" applyNumberFormat="1" applyFont="1" applyAlignment="1">
      <alignment horizontal="center" vertical="center"/>
    </xf>
    <xf numFmtId="0" fontId="12" fillId="0" borderId="2" xfId="0" applyFont="1" applyBorder="1" applyAlignment="1">
      <alignment horizontal="center" wrapText="1"/>
    </xf>
    <xf numFmtId="11" fontId="12" fillId="0" borderId="2" xfId="0" applyNumberFormat="1" applyFont="1" applyBorder="1" applyAlignment="1">
      <alignment horizontal="center" wrapText="1"/>
    </xf>
    <xf numFmtId="0" fontId="12" fillId="0" borderId="3" xfId="0" applyFont="1" applyBorder="1" applyAlignment="1">
      <alignment horizontal="center" vertical="center" wrapText="1"/>
    </xf>
    <xf numFmtId="11" fontId="12" fillId="0" borderId="3" xfId="0" applyNumberFormat="1" applyFont="1" applyBorder="1" applyAlignment="1">
      <alignment horizontal="center" vertical="center" wrapText="1"/>
    </xf>
    <xf numFmtId="0" fontId="12" fillId="0" borderId="0" xfId="0" applyFont="1"/>
    <xf numFmtId="0" fontId="12" fillId="0" borderId="0" xfId="0" applyFont="1" applyAlignment="1">
      <alignment horizontal="center" vertical="center"/>
    </xf>
    <xf numFmtId="164" fontId="12" fillId="0" borderId="0" xfId="0" applyNumberFormat="1" applyFont="1" applyAlignment="1">
      <alignment horizontal="center" vertical="center"/>
    </xf>
    <xf numFmtId="1" fontId="12" fillId="0" borderId="0" xfId="0" applyNumberFormat="1" applyFont="1" applyAlignment="1">
      <alignment horizontal="center" vertical="center"/>
    </xf>
    <xf numFmtId="164" fontId="14" fillId="0" borderId="0" xfId="0" applyNumberFormat="1" applyFont="1" applyAlignment="1">
      <alignment horizontal="center" vertical="center"/>
    </xf>
    <xf numFmtId="0" fontId="12" fillId="0" borderId="3" xfId="0" applyFont="1" applyBorder="1"/>
    <xf numFmtId="0" fontId="12" fillId="0" borderId="3" xfId="0" applyFont="1" applyBorder="1" applyAlignment="1">
      <alignment horizontal="center" vertical="center"/>
    </xf>
    <xf numFmtId="164" fontId="12" fillId="0" borderId="3" xfId="0" applyNumberFormat="1" applyFont="1" applyBorder="1" applyAlignment="1">
      <alignment horizontal="center" vertical="center"/>
    </xf>
    <xf numFmtId="0" fontId="3" fillId="0" borderId="0" xfId="0" applyFont="1" applyAlignment="1">
      <alignment horizontal="center" vertical="center" wrapText="1"/>
    </xf>
    <xf numFmtId="0" fontId="3" fillId="0" borderId="0" xfId="0" applyFont="1" applyAlignment="1" applyProtection="1">
      <alignment horizontal="center" wrapText="1"/>
      <protection locked="0"/>
    </xf>
    <xf numFmtId="0" fontId="3" fillId="0" borderId="0" xfId="0" applyFont="1" applyAlignment="1">
      <alignment horizontal="center" wrapText="1"/>
    </xf>
    <xf numFmtId="0" fontId="3" fillId="0" borderId="3" xfId="0" applyFont="1" applyBorder="1" applyAlignment="1">
      <alignment horizontal="center" vertical="top"/>
    </xf>
    <xf numFmtId="166" fontId="3" fillId="0" borderId="0" xfId="0" applyNumberFormat="1" applyFont="1" applyAlignment="1">
      <alignment horizontal="center" vertical="center"/>
    </xf>
    <xf numFmtId="0" fontId="3" fillId="0" borderId="0" xfId="0" applyFont="1" applyAlignment="1">
      <alignment horizontal="center" vertical="center"/>
    </xf>
    <xf numFmtId="1" fontId="3" fillId="0" borderId="0" xfId="0" applyNumberFormat="1" applyFont="1" applyAlignment="1">
      <alignment horizontal="center" vertical="center"/>
    </xf>
    <xf numFmtId="0" fontId="3" fillId="0" borderId="3" xfId="0" applyFont="1" applyBorder="1" applyAlignment="1">
      <alignment horizontal="center" vertical="center"/>
    </xf>
    <xf numFmtId="2" fontId="3" fillId="0" borderId="3" xfId="0" applyNumberFormat="1" applyFont="1" applyBorder="1" applyAlignment="1">
      <alignment horizontal="center" vertical="center"/>
    </xf>
    <xf numFmtId="166" fontId="3" fillId="0" borderId="3" xfId="0" applyNumberFormat="1" applyFont="1" applyBorder="1" applyAlignment="1">
      <alignment horizontal="center" vertical="center"/>
    </xf>
    <xf numFmtId="0" fontId="3" fillId="0" borderId="3" xfId="0" applyFont="1" applyBorder="1" applyAlignment="1">
      <alignment horizontal="center" vertical="center" wrapText="1"/>
    </xf>
    <xf numFmtId="0" fontId="3" fillId="0" borderId="3" xfId="0" applyFont="1" applyBorder="1" applyAlignment="1">
      <alignment horizontal="center" vertical="top" wrapText="1"/>
    </xf>
    <xf numFmtId="0" fontId="3" fillId="0" borderId="0" xfId="0" applyFont="1" applyAlignment="1">
      <alignment vertical="center"/>
    </xf>
    <xf numFmtId="1" fontId="3" fillId="0" borderId="3" xfId="0" applyNumberFormat="1" applyFont="1" applyBorder="1" applyAlignment="1">
      <alignment horizontal="center" vertical="center"/>
    </xf>
    <xf numFmtId="2" fontId="3" fillId="0" borderId="0" xfId="0" applyNumberFormat="1" applyFont="1"/>
    <xf numFmtId="2" fontId="3" fillId="0" borderId="0" xfId="1" applyNumberFormat="1" applyFont="1"/>
    <xf numFmtId="2" fontId="3" fillId="0" borderId="6" xfId="1" applyNumberFormat="1" applyFont="1" applyBorder="1" applyAlignment="1">
      <alignment horizontal="left" vertical="center"/>
    </xf>
    <xf numFmtId="2" fontId="3" fillId="0" borderId="0" xfId="1" applyNumberFormat="1" applyFont="1" applyAlignment="1">
      <alignment horizontal="left" vertical="center"/>
    </xf>
    <xf numFmtId="164" fontId="3" fillId="0" borderId="0" xfId="0" applyNumberFormat="1" applyFont="1" applyAlignment="1">
      <alignment horizontal="center"/>
    </xf>
    <xf numFmtId="164" fontId="3" fillId="0" borderId="3" xfId="0" applyNumberFormat="1" applyFont="1" applyBorder="1" applyAlignment="1">
      <alignment horizontal="center"/>
    </xf>
    <xf numFmtId="0" fontId="3" fillId="0" borderId="5" xfId="0" applyFont="1" applyBorder="1" applyAlignment="1">
      <alignment vertical="center" wrapText="1"/>
    </xf>
    <xf numFmtId="0" fontId="3" fillId="0" borderId="5" xfId="0" applyFont="1" applyBorder="1" applyAlignment="1">
      <alignment horizontal="center" vertical="center" wrapText="1"/>
    </xf>
    <xf numFmtId="167" fontId="3" fillId="0" borderId="0" xfId="0" applyNumberFormat="1" applyFont="1" applyAlignment="1">
      <alignment horizontal="center" vertical="center"/>
    </xf>
    <xf numFmtId="167" fontId="3" fillId="0" borderId="3" xfId="0" applyNumberFormat="1" applyFont="1" applyBorder="1" applyAlignment="1">
      <alignment horizontal="center" vertical="center"/>
    </xf>
    <xf numFmtId="0" fontId="15" fillId="0" borderId="0" xfId="0" applyFont="1"/>
    <xf numFmtId="0" fontId="17" fillId="0" borderId="0" xfId="0" applyFont="1"/>
    <xf numFmtId="0" fontId="8" fillId="0" borderId="2" xfId="0" applyFont="1" applyBorder="1" applyAlignment="1">
      <alignment horizontal="center" wrapText="1"/>
    </xf>
    <xf numFmtId="0" fontId="8" fillId="0" borderId="3" xfId="0" applyFont="1" applyBorder="1" applyAlignment="1">
      <alignment horizontal="center" vertical="top" wrapText="1"/>
    </xf>
    <xf numFmtId="0" fontId="3" fillId="0" borderId="0" xfId="0" applyFont="1" applyAlignment="1">
      <alignment horizontal="center"/>
    </xf>
    <xf numFmtId="2" fontId="3" fillId="0" borderId="0" xfId="0" applyNumberFormat="1" applyFont="1" applyAlignment="1">
      <alignment horizontal="center"/>
    </xf>
    <xf numFmtId="0" fontId="21" fillId="0" borderId="0" xfId="0" applyFont="1" applyAlignment="1">
      <alignment vertical="center" wrapText="1"/>
    </xf>
    <xf numFmtId="0" fontId="3" fillId="0" borderId="3" xfId="0" applyFont="1" applyBorder="1" applyAlignment="1">
      <alignment horizontal="center"/>
    </xf>
    <xf numFmtId="2" fontId="3" fillId="0" borderId="3" xfId="0" applyNumberFormat="1" applyFont="1" applyBorder="1" applyAlignment="1">
      <alignment horizontal="center"/>
    </xf>
    <xf numFmtId="0" fontId="22" fillId="0" borderId="0" xfId="2" applyFont="1" applyAlignment="1">
      <alignment horizontal="center" vertical="center"/>
    </xf>
    <xf numFmtId="0" fontId="22" fillId="0" borderId="3" xfId="2" applyFont="1" applyBorder="1" applyAlignment="1">
      <alignment horizontal="center" vertical="center"/>
    </xf>
    <xf numFmtId="1" fontId="22" fillId="0" borderId="0" xfId="2" applyNumberFormat="1" applyFont="1" applyAlignment="1">
      <alignment horizontal="center" vertical="center"/>
    </xf>
    <xf numFmtId="0" fontId="22" fillId="0" borderId="0" xfId="2" applyFont="1"/>
    <xf numFmtId="1" fontId="3" fillId="0" borderId="0" xfId="0" applyNumberFormat="1" applyFont="1" applyAlignment="1">
      <alignment horizontal="center"/>
    </xf>
    <xf numFmtId="1" fontId="3" fillId="0" borderId="3" xfId="0" applyNumberFormat="1" applyFont="1" applyBorder="1" applyAlignment="1">
      <alignment horizontal="center"/>
    </xf>
    <xf numFmtId="164" fontId="2" fillId="0" borderId="0" xfId="0" applyNumberFormat="1" applyFont="1" applyAlignment="1">
      <alignment horizontal="center" vertical="center"/>
    </xf>
    <xf numFmtId="0" fontId="2" fillId="0" borderId="0" xfId="0" applyFont="1" applyAlignment="1" applyProtection="1">
      <alignment horizontal="center" wrapText="1"/>
      <protection locked="0"/>
    </xf>
    <xf numFmtId="0" fontId="2" fillId="0" borderId="0" xfId="0" applyFont="1"/>
    <xf numFmtId="165" fontId="2" fillId="0" borderId="0" xfId="0" applyNumberFormat="1" applyFont="1" applyAlignment="1">
      <alignment horizontal="center" vertical="center"/>
    </xf>
    <xf numFmtId="165" fontId="2" fillId="0" borderId="3" xfId="0" applyNumberFormat="1" applyFont="1" applyBorder="1" applyAlignment="1">
      <alignment horizontal="center" vertical="center"/>
    </xf>
    <xf numFmtId="164" fontId="2" fillId="0" borderId="3" xfId="0" applyNumberFormat="1" applyFont="1" applyBorder="1" applyAlignment="1">
      <alignment horizontal="center" vertical="center"/>
    </xf>
    <xf numFmtId="2" fontId="2" fillId="0" borderId="0" xfId="0" applyNumberFormat="1" applyFont="1" applyAlignment="1">
      <alignment horizontal="center" vertical="center"/>
    </xf>
    <xf numFmtId="165" fontId="2" fillId="0" borderId="0" xfId="0" applyNumberFormat="1" applyFont="1"/>
    <xf numFmtId="2" fontId="2" fillId="0" borderId="0" xfId="0" applyNumberFormat="1" applyFont="1"/>
    <xf numFmtId="0" fontId="2" fillId="0" borderId="5" xfId="0" applyFont="1" applyBorder="1" applyAlignment="1">
      <alignment horizontal="center" vertical="center"/>
    </xf>
    <xf numFmtId="0" fontId="2" fillId="0" borderId="0" xfId="0" applyFont="1" applyAlignment="1">
      <alignment horizontal="center" vertical="center"/>
    </xf>
    <xf numFmtId="0" fontId="16" fillId="0" borderId="0" xfId="0" applyFont="1" applyAlignment="1">
      <alignment horizontal="left"/>
    </xf>
    <xf numFmtId="0" fontId="3" fillId="0" borderId="0" xfId="0" applyFont="1" applyAlignment="1">
      <alignment horizontal="left"/>
    </xf>
    <xf numFmtId="0" fontId="12" fillId="0" borderId="1" xfId="0" applyFont="1" applyBorder="1" applyAlignment="1">
      <alignment horizontal="center"/>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6" fillId="0" borderId="4" xfId="0" applyFont="1" applyBorder="1" applyAlignment="1">
      <alignment horizontal="left" vertical="top" wrapText="1"/>
    </xf>
    <xf numFmtId="0" fontId="12" fillId="0" borderId="4" xfId="0" applyFont="1" applyBorder="1" applyAlignment="1">
      <alignment horizontal="left" vertical="top" wrapText="1"/>
    </xf>
    <xf numFmtId="0" fontId="12" fillId="0" borderId="0" xfId="0" applyFont="1" applyAlignment="1">
      <alignment horizontal="left" vertical="center" wrapText="1"/>
    </xf>
    <xf numFmtId="0" fontId="12" fillId="0" borderId="3" xfId="0" applyFont="1" applyBorder="1" applyAlignment="1">
      <alignment horizontal="left" vertical="top"/>
    </xf>
    <xf numFmtId="0" fontId="2" fillId="0" borderId="4" xfId="0" applyFont="1" applyBorder="1" applyAlignment="1">
      <alignment horizontal="left" vertical="top"/>
    </xf>
    <xf numFmtId="0" fontId="3" fillId="0" borderId="4" xfId="0" applyFont="1" applyBorder="1" applyAlignment="1">
      <alignment horizontal="left" vertical="top"/>
    </xf>
    <xf numFmtId="0" fontId="3" fillId="0" borderId="1" xfId="0" applyFont="1" applyBorder="1" applyAlignment="1">
      <alignment horizontal="center" vertical="center"/>
    </xf>
    <xf numFmtId="0" fontId="7" fillId="0" borderId="2" xfId="0" applyFont="1" applyBorder="1" applyAlignment="1">
      <alignment horizontal="center" vertical="center" wrapText="1"/>
    </xf>
    <xf numFmtId="0" fontId="19" fillId="0" borderId="2" xfId="0" applyFont="1" applyBorder="1" applyAlignment="1">
      <alignment horizontal="center" vertical="center" wrapText="1"/>
    </xf>
    <xf numFmtId="0" fontId="3" fillId="0" borderId="0" xfId="0" applyFont="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2" fillId="0" borderId="0" xfId="0" applyFont="1" applyAlignment="1">
      <alignment horizontal="left" wrapText="1"/>
    </xf>
    <xf numFmtId="0" fontId="3" fillId="0" borderId="0" xfId="0" applyFont="1" applyAlignment="1">
      <alignment horizontal="left" wrapText="1"/>
    </xf>
    <xf numFmtId="0" fontId="2" fillId="0" borderId="0" xfId="0" applyFont="1" applyAlignment="1">
      <alignment horizontal="left" vertical="top"/>
    </xf>
    <xf numFmtId="0" fontId="3" fillId="0" borderId="0" xfId="0" applyFont="1" applyAlignment="1">
      <alignment horizontal="left" vertical="top"/>
    </xf>
    <xf numFmtId="0" fontId="2" fillId="0" borderId="0" xfId="0" applyFont="1" applyAlignment="1">
      <alignment horizontal="left" vertical="center" wrapText="1"/>
    </xf>
    <xf numFmtId="0" fontId="3" fillId="0" borderId="0" xfId="0" applyFont="1" applyAlignment="1">
      <alignment horizontal="left" vertical="center" wrapText="1"/>
    </xf>
    <xf numFmtId="0" fontId="2" fillId="0" borderId="3" xfId="0" applyFont="1" applyBorder="1" applyAlignment="1">
      <alignment horizontal="left" vertical="center"/>
    </xf>
    <xf numFmtId="0" fontId="3" fillId="0" borderId="3" xfId="0" applyFont="1" applyBorder="1" applyAlignment="1">
      <alignment horizontal="left" vertical="center"/>
    </xf>
    <xf numFmtId="0" fontId="1" fillId="0" borderId="0" xfId="0" applyFont="1" applyAlignment="1">
      <alignment horizontal="left" vertical="top"/>
    </xf>
    <xf numFmtId="0" fontId="2" fillId="0" borderId="3" xfId="0" applyFont="1" applyBorder="1" applyAlignment="1">
      <alignment horizontal="left" vertical="center" wrapText="1"/>
    </xf>
    <xf numFmtId="0" fontId="3" fillId="0" borderId="3" xfId="0" applyFont="1" applyBorder="1" applyAlignment="1">
      <alignment horizontal="left" vertical="center" wrapText="1"/>
    </xf>
    <xf numFmtId="0" fontId="3" fillId="0" borderId="1" xfId="0" applyFont="1" applyBorder="1" applyAlignment="1">
      <alignment horizontal="center"/>
    </xf>
    <xf numFmtId="0" fontId="3" fillId="0" borderId="4" xfId="0" applyFont="1" applyBorder="1" applyAlignment="1">
      <alignment horizontal="center" vertical="center" textRotation="90"/>
    </xf>
    <xf numFmtId="0" fontId="3" fillId="0" borderId="0" xfId="0" applyFont="1" applyAlignment="1">
      <alignment horizontal="center" vertical="center" textRotation="90"/>
    </xf>
    <xf numFmtId="0" fontId="3" fillId="0" borderId="3" xfId="0" applyFont="1" applyBorder="1" applyAlignment="1">
      <alignment horizontal="center" vertical="center" textRotation="90"/>
    </xf>
    <xf numFmtId="0" fontId="2" fillId="0" borderId="0" xfId="0" applyFont="1" applyAlignment="1">
      <alignment horizontal="center" vertical="center" textRotation="90"/>
    </xf>
    <xf numFmtId="0" fontId="3" fillId="0" borderId="4" xfId="0" applyFont="1" applyBorder="1" applyAlignment="1">
      <alignment horizontal="left" wrapText="1"/>
    </xf>
    <xf numFmtId="0" fontId="1" fillId="0" borderId="0" xfId="0" applyFont="1" applyAlignment="1">
      <alignment horizontal="left" vertical="center" wrapText="1"/>
    </xf>
    <xf numFmtId="2" fontId="3" fillId="0" borderId="0" xfId="0" applyNumberFormat="1" applyFont="1" applyAlignment="1">
      <alignment horizontal="center" vertical="center"/>
    </xf>
    <xf numFmtId="0" fontId="3" fillId="0" borderId="0" xfId="0" applyFont="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left" vertical="center"/>
    </xf>
    <xf numFmtId="0" fontId="3" fillId="0" borderId="0" xfId="0" applyFont="1" applyAlignment="1">
      <alignment horizontal="left" vertical="center"/>
    </xf>
    <xf numFmtId="1" fontId="3" fillId="0" borderId="4" xfId="0" applyNumberFormat="1" applyFont="1" applyBorder="1" applyAlignment="1">
      <alignment horizontal="center" vertical="center"/>
    </xf>
    <xf numFmtId="1" fontId="3" fillId="0" borderId="0" xfId="0" applyNumberFormat="1" applyFont="1" applyAlignment="1">
      <alignment horizontal="center" vertical="center"/>
    </xf>
    <xf numFmtId="2" fontId="3" fillId="0" borderId="4" xfId="0" applyNumberFormat="1" applyFont="1" applyBorder="1" applyAlignment="1">
      <alignment horizontal="center" vertical="center"/>
    </xf>
    <xf numFmtId="0" fontId="3" fillId="0" borderId="0" xfId="0" applyFont="1" applyAlignment="1">
      <alignment horizontal="center" vertical="center"/>
    </xf>
    <xf numFmtId="0" fontId="1" fillId="0" borderId="3" xfId="0" applyFont="1" applyBorder="1" applyAlignment="1">
      <alignment horizontal="left" wrapText="1"/>
    </xf>
    <xf numFmtId="0" fontId="2" fillId="0" borderId="3" xfId="0" applyFont="1" applyBorder="1" applyAlignment="1">
      <alignment horizontal="left" wrapText="1"/>
    </xf>
    <xf numFmtId="1" fontId="3" fillId="0" borderId="3" xfId="0" applyNumberFormat="1" applyFont="1" applyBorder="1" applyAlignment="1">
      <alignment horizontal="center" vertical="center"/>
    </xf>
    <xf numFmtId="2" fontId="3" fillId="0" borderId="3" xfId="0" applyNumberFormat="1" applyFont="1" applyBorder="1" applyAlignment="1">
      <alignment horizontal="center" vertical="center"/>
    </xf>
    <xf numFmtId="0" fontId="1" fillId="0" borderId="1" xfId="0" applyFont="1" applyBorder="1" applyAlignment="1">
      <alignment horizontal="center"/>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1" fillId="0" borderId="7" xfId="0" applyFont="1" applyBorder="1" applyAlignment="1">
      <alignment horizontal="left" vertical="top" wrapText="1"/>
    </xf>
    <xf numFmtId="0" fontId="3" fillId="0" borderId="7" xfId="0" applyFont="1" applyBorder="1" applyAlignment="1">
      <alignment horizontal="left" vertical="top" wrapText="1"/>
    </xf>
    <xf numFmtId="0" fontId="21" fillId="0" borderId="4" xfId="0" applyFont="1" applyBorder="1" applyAlignment="1">
      <alignment horizontal="left" vertical="center" wrapText="1"/>
    </xf>
    <xf numFmtId="0" fontId="3" fillId="0" borderId="2" xfId="0" applyFont="1" applyBorder="1" applyAlignment="1">
      <alignment horizontal="left" vertical="center" wrapText="1"/>
    </xf>
    <xf numFmtId="0" fontId="15" fillId="0" borderId="7" xfId="0" applyFont="1" applyBorder="1" applyAlignment="1">
      <alignment horizontal="left"/>
    </xf>
    <xf numFmtId="0" fontId="23" fillId="0" borderId="7" xfId="0" applyFont="1" applyBorder="1" applyAlignment="1">
      <alignment horizontal="left"/>
    </xf>
    <xf numFmtId="0" fontId="1" fillId="0" borderId="7" xfId="0" applyFont="1" applyBorder="1" applyAlignment="1">
      <alignment vertical="top" wrapText="1"/>
    </xf>
    <xf numFmtId="0" fontId="3" fillId="0" borderId="7" xfId="0" applyFont="1" applyBorder="1" applyAlignment="1">
      <alignment vertical="top" wrapText="1"/>
    </xf>
    <xf numFmtId="0" fontId="3" fillId="0" borderId="2" xfId="0" applyFont="1" applyBorder="1" applyAlignment="1">
      <alignment horizontal="center" vertical="center" wrapText="1"/>
    </xf>
    <xf numFmtId="0" fontId="1" fillId="0" borderId="1" xfId="0" applyFont="1" applyBorder="1" applyAlignment="1">
      <alignment horizontal="center" vertical="center"/>
    </xf>
  </cellXfs>
  <cellStyles count="3">
    <cellStyle name="Normal" xfId="0" builtinId="0"/>
    <cellStyle name="Normal 2" xfId="2" xr:uid="{B7D7B905-0A45-B44C-9E24-3B03C8655883}"/>
    <cellStyle name="Normal 3" xfId="1" xr:uid="{DAC2CF96-B1A3-E34D-BD54-C17E96BFB8B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Caroline Lauth" id="{93582E39-C928-4088-B0E7-269B4640B320}" userId="S::clauth@umass.edu::37465874-b217-4859-b259-fe8364d54e8d"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80" dT="2022-07-27T17:28:43.09" personId="{93582E39-C928-4088-B0E7-269B4640B320}" id="{CBB1E01B-79C5-482B-B3C3-E55333411B02}">
    <text>10Be and 9Be need to be superscripted</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886FD-FD88-47D3-B8FB-DED7B76C432E}">
  <dimension ref="A1:N85"/>
  <sheetViews>
    <sheetView zoomScaleNormal="100" workbookViewId="0">
      <selection sqref="A1:G1"/>
    </sheetView>
  </sheetViews>
  <sheetFormatPr defaultColWidth="8.7109375" defaultRowHeight="15.75"/>
  <cols>
    <col min="1" max="1" width="23.7109375" style="21" customWidth="1"/>
    <col min="2" max="2" width="14.7109375" style="21" customWidth="1"/>
    <col min="3" max="3" width="8.7109375" style="21" customWidth="1"/>
    <col min="4" max="4" width="9.7109375" style="21" customWidth="1"/>
    <col min="5" max="5" width="13.42578125" style="21" customWidth="1"/>
    <col min="6" max="6" width="14.140625" style="21" customWidth="1"/>
    <col min="7" max="7" width="14.28515625" style="21" customWidth="1"/>
    <col min="8" max="16384" width="8.7109375" style="21"/>
  </cols>
  <sheetData>
    <row r="1" spans="1:7" ht="18.75" thickBot="1">
      <c r="A1" s="81" t="s">
        <v>374</v>
      </c>
      <c r="B1" s="81"/>
      <c r="C1" s="81"/>
      <c r="D1" s="81"/>
      <c r="E1" s="81"/>
      <c r="F1" s="81"/>
      <c r="G1" s="81"/>
    </row>
    <row r="2" spans="1:7" ht="50.25" thickTop="1">
      <c r="A2" s="82" t="s">
        <v>0</v>
      </c>
      <c r="B2" s="17" t="s">
        <v>1</v>
      </c>
      <c r="C2" s="17" t="s">
        <v>2</v>
      </c>
      <c r="D2" s="18" t="s">
        <v>3</v>
      </c>
      <c r="E2" s="18" t="s">
        <v>4</v>
      </c>
      <c r="F2" s="17" t="s">
        <v>5</v>
      </c>
      <c r="G2" s="18" t="s">
        <v>6</v>
      </c>
    </row>
    <row r="3" spans="1:7" ht="18">
      <c r="A3" s="83"/>
      <c r="B3" s="19" t="s">
        <v>7</v>
      </c>
      <c r="C3" s="19" t="s">
        <v>8</v>
      </c>
      <c r="D3" s="20" t="s">
        <v>9</v>
      </c>
      <c r="E3" s="20" t="s">
        <v>9</v>
      </c>
      <c r="F3" s="19" t="s">
        <v>10</v>
      </c>
      <c r="G3" s="19" t="s">
        <v>10</v>
      </c>
    </row>
    <row r="4" spans="1:7">
      <c r="A4" s="21" t="s">
        <v>11</v>
      </c>
      <c r="B4" s="22" t="s">
        <v>12</v>
      </c>
      <c r="C4" s="23">
        <v>26.3354</v>
      </c>
      <c r="D4" s="23">
        <v>181.082014285714</v>
      </c>
      <c r="E4" s="23">
        <v>6.0544897142857099</v>
      </c>
      <c r="F4" s="22">
        <v>113900</v>
      </c>
      <c r="G4" s="22">
        <v>3800</v>
      </c>
    </row>
    <row r="5" spans="1:7">
      <c r="A5" s="21" t="s">
        <v>13</v>
      </c>
      <c r="B5" s="22" t="s">
        <v>14</v>
      </c>
      <c r="C5" s="23">
        <v>22.7942</v>
      </c>
      <c r="D5" s="23">
        <v>147.93601874999999</v>
      </c>
      <c r="E5" s="23">
        <v>6.1975488749999998</v>
      </c>
      <c r="F5" s="22">
        <v>108700</v>
      </c>
      <c r="G5" s="22">
        <v>4600</v>
      </c>
    </row>
    <row r="6" spans="1:7">
      <c r="A6" s="21" t="s">
        <v>15</v>
      </c>
      <c r="B6" s="22" t="s">
        <v>16</v>
      </c>
      <c r="C6" s="23">
        <v>22.725200000000001</v>
      </c>
      <c r="D6" s="23">
        <v>106.307</v>
      </c>
      <c r="E6" s="23">
        <v>4.0092611250000001</v>
      </c>
      <c r="F6" s="22">
        <v>77900</v>
      </c>
      <c r="G6" s="22">
        <v>3000</v>
      </c>
    </row>
    <row r="7" spans="1:7">
      <c r="A7" s="21" t="s">
        <v>17</v>
      </c>
      <c r="B7" s="22" t="s">
        <v>18</v>
      </c>
      <c r="C7" s="23">
        <v>25.000599999999999</v>
      </c>
      <c r="D7" s="23">
        <v>114.529008333333</v>
      </c>
      <c r="E7" s="23">
        <v>4.4893299999999998</v>
      </c>
      <c r="F7" s="22">
        <v>76500</v>
      </c>
      <c r="G7" s="22">
        <v>3000</v>
      </c>
    </row>
    <row r="8" spans="1:7">
      <c r="A8" s="21" t="s">
        <v>19</v>
      </c>
      <c r="B8" s="22" t="s">
        <v>20</v>
      </c>
      <c r="C8" s="23">
        <v>16.724299999999999</v>
      </c>
      <c r="D8" s="23">
        <v>64.934700000000007</v>
      </c>
      <c r="E8" s="23">
        <v>3.9402303750000001</v>
      </c>
      <c r="F8" s="22">
        <v>63900</v>
      </c>
      <c r="G8" s="22">
        <v>3900</v>
      </c>
    </row>
    <row r="9" spans="1:7">
      <c r="A9" s="21" t="s">
        <v>21</v>
      </c>
      <c r="B9" s="22" t="s">
        <v>12</v>
      </c>
      <c r="C9" s="23">
        <v>17.7744</v>
      </c>
      <c r="D9" s="23">
        <v>118.458</v>
      </c>
      <c r="E9" s="23">
        <v>6.2959294999999997</v>
      </c>
      <c r="F9" s="22">
        <v>110700</v>
      </c>
      <c r="G9" s="22">
        <v>6000</v>
      </c>
    </row>
    <row r="10" spans="1:7">
      <c r="A10" s="21" t="s">
        <v>22</v>
      </c>
      <c r="B10" s="22" t="s">
        <v>14</v>
      </c>
      <c r="C10" s="23">
        <v>29.0869</v>
      </c>
      <c r="D10" s="23">
        <v>145.03502727272701</v>
      </c>
      <c r="E10" s="23">
        <v>5.7750701818181804</v>
      </c>
      <c r="F10" s="22">
        <v>83500</v>
      </c>
      <c r="G10" s="22">
        <v>3400</v>
      </c>
    </row>
    <row r="11" spans="1:7">
      <c r="A11" s="21" t="s">
        <v>23</v>
      </c>
      <c r="B11" s="22" t="s">
        <v>24</v>
      </c>
      <c r="C11" s="23">
        <v>17.241800000000001</v>
      </c>
      <c r="D11" s="23">
        <v>87.845500000000001</v>
      </c>
      <c r="E11" s="23">
        <v>3.6595303750000001</v>
      </c>
      <c r="F11" s="22">
        <v>85100</v>
      </c>
      <c r="G11" s="22">
        <v>3600</v>
      </c>
    </row>
    <row r="12" spans="1:7">
      <c r="A12" s="21" t="s">
        <v>25</v>
      </c>
      <c r="B12" s="22" t="s">
        <v>26</v>
      </c>
      <c r="C12" s="23">
        <v>23.656199999999998</v>
      </c>
      <c r="D12" s="23">
        <v>96.695687500000005</v>
      </c>
      <c r="E12" s="23">
        <v>4.5034900000000002</v>
      </c>
      <c r="F12" s="22">
        <v>68200</v>
      </c>
      <c r="G12" s="22">
        <v>3200</v>
      </c>
    </row>
    <row r="13" spans="1:7">
      <c r="A13" s="21" t="s">
        <v>27</v>
      </c>
      <c r="B13" s="22" t="s">
        <v>28</v>
      </c>
      <c r="C13" s="23">
        <v>23.659500000000001</v>
      </c>
      <c r="D13" s="23">
        <v>103.983025</v>
      </c>
      <c r="E13" s="23">
        <v>5.2375904999999996</v>
      </c>
      <c r="F13" s="22">
        <v>72700</v>
      </c>
      <c r="G13" s="22">
        <v>3700</v>
      </c>
    </row>
    <row r="14" spans="1:7">
      <c r="A14" s="21" t="s">
        <v>29</v>
      </c>
      <c r="B14" s="22" t="s">
        <v>12</v>
      </c>
      <c r="C14" s="23">
        <v>15.030900000000001</v>
      </c>
      <c r="D14" s="23">
        <v>75.247912499999998</v>
      </c>
      <c r="E14" s="23">
        <v>3.8424995000000002</v>
      </c>
      <c r="F14" s="24">
        <v>82387.485586960203</v>
      </c>
      <c r="G14" s="24">
        <v>4296.9052206212</v>
      </c>
    </row>
    <row r="15" spans="1:7">
      <c r="A15" s="21" t="s">
        <v>30</v>
      </c>
      <c r="B15" s="22" t="s">
        <v>31</v>
      </c>
      <c r="C15" s="25">
        <v>15.962899999999999</v>
      </c>
      <c r="D15" s="25">
        <v>86.996104166666697</v>
      </c>
      <c r="E15" s="25">
        <v>3.9275690833333301</v>
      </c>
      <c r="F15" s="24">
        <v>90359.1495616865</v>
      </c>
      <c r="G15" s="24">
        <v>4166.6954778782001</v>
      </c>
    </row>
    <row r="16" spans="1:7">
      <c r="A16" s="21" t="s">
        <v>32</v>
      </c>
      <c r="B16" s="22" t="s">
        <v>33</v>
      </c>
      <c r="C16" s="25">
        <v>15.269399999999999</v>
      </c>
      <c r="D16" s="25">
        <v>81.730479166666697</v>
      </c>
      <c r="E16" s="25">
        <v>3.0428698750000001</v>
      </c>
      <c r="F16" s="24">
        <v>89141.609959768699</v>
      </c>
      <c r="G16" s="24">
        <v>3404.9679227514998</v>
      </c>
    </row>
    <row r="17" spans="1:7">
      <c r="A17" s="21" t="s">
        <v>34</v>
      </c>
      <c r="B17" s="22" t="s">
        <v>14</v>
      </c>
      <c r="C17" s="23">
        <v>20.199400000000001</v>
      </c>
      <c r="D17" s="23">
        <v>87.822500000000005</v>
      </c>
      <c r="E17" s="23">
        <v>6.1652687500000001</v>
      </c>
      <c r="F17" s="24">
        <v>71914.062331547495</v>
      </c>
      <c r="G17" s="24">
        <v>5128.7888067063996</v>
      </c>
    </row>
    <row r="18" spans="1:7">
      <c r="A18" s="21" t="s">
        <v>35</v>
      </c>
      <c r="B18" s="22" t="s">
        <v>16</v>
      </c>
      <c r="C18" s="25">
        <v>26.142199999999999</v>
      </c>
      <c r="D18" s="25">
        <v>104.816004347826</v>
      </c>
      <c r="E18" s="25">
        <v>4.8063295652173901</v>
      </c>
      <c r="F18" s="24">
        <v>66603.340087928096</v>
      </c>
      <c r="G18" s="24">
        <v>3108.3109776002998</v>
      </c>
    </row>
    <row r="19" spans="1:7">
      <c r="A19" s="21" t="s">
        <v>36</v>
      </c>
      <c r="B19" s="22" t="s">
        <v>18</v>
      </c>
      <c r="C19" s="25">
        <v>24.0794</v>
      </c>
      <c r="D19" s="25">
        <v>64.245000000000005</v>
      </c>
      <c r="E19" s="25">
        <v>2.6801907083333298</v>
      </c>
      <c r="F19" s="24">
        <v>61953.5197338</v>
      </c>
      <c r="G19" s="24">
        <v>2666.051899391</v>
      </c>
    </row>
    <row r="20" spans="1:7">
      <c r="A20" s="21" t="s">
        <v>37</v>
      </c>
      <c r="B20" s="22" t="s">
        <v>26</v>
      </c>
      <c r="C20" s="23">
        <v>18.901299999999999</v>
      </c>
      <c r="D20" s="23">
        <v>93.032315999999994</v>
      </c>
      <c r="E20" s="23">
        <v>3.6032708800000002</v>
      </c>
      <c r="F20" s="24">
        <v>64229.138823881403</v>
      </c>
      <c r="G20" s="24">
        <v>2541.6360240272002</v>
      </c>
    </row>
    <row r="21" spans="1:7">
      <c r="A21" s="21" t="s">
        <v>38</v>
      </c>
      <c r="B21" s="22" t="s">
        <v>26</v>
      </c>
      <c r="C21" s="23">
        <v>20.170400000000001</v>
      </c>
      <c r="D21" s="23">
        <v>76.999999999999901</v>
      </c>
      <c r="E21" s="23">
        <v>2.96999999999999</v>
      </c>
      <c r="F21" s="22">
        <v>63700</v>
      </c>
      <c r="G21" s="22">
        <v>2600</v>
      </c>
    </row>
    <row r="22" spans="1:7">
      <c r="A22" s="21" t="s">
        <v>39</v>
      </c>
      <c r="B22" s="22" t="s">
        <v>12</v>
      </c>
      <c r="C22" s="23">
        <v>15.4976</v>
      </c>
      <c r="D22" s="23">
        <v>107.792975</v>
      </c>
      <c r="E22" s="23">
        <v>5.8104195624999999</v>
      </c>
      <c r="F22" s="22">
        <v>115800</v>
      </c>
      <c r="G22" s="22">
        <v>6300</v>
      </c>
    </row>
    <row r="23" spans="1:7">
      <c r="A23" s="21" t="s">
        <v>40</v>
      </c>
      <c r="B23" s="22" t="s">
        <v>14</v>
      </c>
      <c r="C23" s="23">
        <v>28.708300000000001</v>
      </c>
      <c r="D23" s="23">
        <v>194.4099875</v>
      </c>
      <c r="E23" s="23">
        <v>6.8114093750000002</v>
      </c>
      <c r="F23" s="22">
        <v>112000</v>
      </c>
      <c r="G23" s="22">
        <v>4000</v>
      </c>
    </row>
    <row r="24" spans="1:7">
      <c r="A24" s="21" t="s">
        <v>41</v>
      </c>
      <c r="B24" s="22" t="s">
        <v>42</v>
      </c>
      <c r="C24" s="23">
        <v>25.128699999999998</v>
      </c>
      <c r="D24" s="23">
        <v>72.527481249999994</v>
      </c>
      <c r="E24" s="23">
        <v>4.0176200624999998</v>
      </c>
      <c r="F24" s="22">
        <v>47600</v>
      </c>
      <c r="G24" s="22">
        <v>2700</v>
      </c>
    </row>
    <row r="25" spans="1:7">
      <c r="A25" s="21" t="s">
        <v>43</v>
      </c>
      <c r="B25" s="22" t="s">
        <v>28</v>
      </c>
      <c r="C25" s="23">
        <v>22.8004</v>
      </c>
      <c r="D25" s="23">
        <v>65.804805555555603</v>
      </c>
      <c r="E25" s="23">
        <v>4.1479712777777804</v>
      </c>
      <c r="F25" s="22">
        <v>47700</v>
      </c>
      <c r="G25" s="22">
        <v>3100</v>
      </c>
    </row>
    <row r="26" spans="1:7">
      <c r="A26" s="21" t="s">
        <v>44</v>
      </c>
      <c r="B26" s="22" t="s">
        <v>45</v>
      </c>
      <c r="C26" s="23">
        <v>12.808400000000001</v>
      </c>
      <c r="D26" s="23">
        <v>29.671394374999998</v>
      </c>
      <c r="E26" s="23">
        <v>2.1881296875</v>
      </c>
      <c r="F26" s="22">
        <v>38400</v>
      </c>
      <c r="G26" s="22">
        <v>2900</v>
      </c>
    </row>
    <row r="27" spans="1:7">
      <c r="A27" s="21" t="s">
        <v>46</v>
      </c>
      <c r="B27" s="22" t="s">
        <v>12</v>
      </c>
      <c r="C27" s="23">
        <v>21.2514</v>
      </c>
      <c r="D27" s="23">
        <v>125.386</v>
      </c>
      <c r="E27" s="23">
        <v>6.4177099999999996</v>
      </c>
      <c r="F27" s="22">
        <v>97800</v>
      </c>
      <c r="G27" s="22">
        <v>5100</v>
      </c>
    </row>
    <row r="28" spans="1:7">
      <c r="A28" s="21" t="s">
        <v>47</v>
      </c>
      <c r="B28" s="22" t="s">
        <v>14</v>
      </c>
      <c r="C28" s="23">
        <v>22.8004</v>
      </c>
      <c r="D28" s="23">
        <v>109.297</v>
      </c>
      <c r="E28" s="23">
        <v>4.1505093750000004</v>
      </c>
      <c r="F28" s="22">
        <v>73100</v>
      </c>
      <c r="G28" s="22">
        <v>2800</v>
      </c>
    </row>
    <row r="29" spans="1:7">
      <c r="A29" s="21" t="s">
        <v>48</v>
      </c>
      <c r="B29" s="22" t="s">
        <v>26</v>
      </c>
      <c r="C29" s="23">
        <v>29.153500000000001</v>
      </c>
      <c r="D29" s="23">
        <v>112.1579875</v>
      </c>
      <c r="E29" s="23">
        <v>4.5187301875000001</v>
      </c>
      <c r="F29" s="22">
        <v>62000</v>
      </c>
      <c r="G29" s="22">
        <v>2500</v>
      </c>
    </row>
    <row r="30" spans="1:7">
      <c r="A30" s="21" t="s">
        <v>49</v>
      </c>
      <c r="B30" s="22" t="s">
        <v>50</v>
      </c>
      <c r="C30" s="23">
        <v>23.979500000000002</v>
      </c>
      <c r="D30" s="23">
        <v>69.099895000000004</v>
      </c>
      <c r="E30" s="23">
        <v>3.1656903999999999</v>
      </c>
      <c r="F30" s="22">
        <v>55900</v>
      </c>
      <c r="G30" s="22">
        <v>2600</v>
      </c>
    </row>
    <row r="31" spans="1:7">
      <c r="A31" s="21" t="s">
        <v>51</v>
      </c>
      <c r="B31" s="22" t="s">
        <v>52</v>
      </c>
      <c r="C31" s="23">
        <v>24.615100000000002</v>
      </c>
      <c r="D31" s="25">
        <v>82.049907692307698</v>
      </c>
      <c r="E31" s="25">
        <v>4.80558015384615</v>
      </c>
      <c r="F31" s="22">
        <v>55300</v>
      </c>
      <c r="G31" s="22">
        <v>3300</v>
      </c>
    </row>
    <row r="32" spans="1:7">
      <c r="A32" s="21" t="s">
        <v>53</v>
      </c>
      <c r="B32" s="22" t="s">
        <v>12</v>
      </c>
      <c r="C32" s="23">
        <v>28.8827</v>
      </c>
      <c r="D32" s="23">
        <v>161.267</v>
      </c>
      <c r="E32" s="23">
        <v>6.8152187499999997</v>
      </c>
      <c r="F32" s="22">
        <v>92900</v>
      </c>
      <c r="G32" s="22">
        <v>4000</v>
      </c>
    </row>
    <row r="33" spans="1:7">
      <c r="A33" s="21" t="s">
        <v>54</v>
      </c>
      <c r="B33" s="22" t="s">
        <v>14</v>
      </c>
      <c r="C33" s="23">
        <v>26.483499999999999</v>
      </c>
      <c r="D33" s="23">
        <v>131.2020125</v>
      </c>
      <c r="E33" s="23">
        <v>4.9078988749999999</v>
      </c>
      <c r="F33" s="22">
        <v>82100</v>
      </c>
      <c r="G33" s="22">
        <v>3200</v>
      </c>
    </row>
    <row r="34" spans="1:7">
      <c r="A34" s="21" t="s">
        <v>55</v>
      </c>
      <c r="B34" s="22" t="s">
        <v>16</v>
      </c>
      <c r="C34" s="23">
        <v>18.779800000000002</v>
      </c>
      <c r="D34" s="23">
        <v>100.0489875</v>
      </c>
      <c r="E34" s="23">
        <v>5.2115201874999997</v>
      </c>
      <c r="F34" s="22">
        <v>88900</v>
      </c>
      <c r="G34" s="22">
        <v>4700</v>
      </c>
    </row>
    <row r="35" spans="1:7">
      <c r="A35" s="21" t="s">
        <v>56</v>
      </c>
      <c r="B35" s="22" t="s">
        <v>18</v>
      </c>
      <c r="C35" s="23">
        <v>26.819400000000002</v>
      </c>
      <c r="D35" s="23">
        <v>135.36802</v>
      </c>
      <c r="E35" s="23">
        <v>8.6060193333333306</v>
      </c>
      <c r="F35" s="22">
        <v>81900</v>
      </c>
      <c r="G35" s="22">
        <v>5300</v>
      </c>
    </row>
    <row r="36" spans="1:7">
      <c r="A36" s="21" t="s">
        <v>57</v>
      </c>
      <c r="B36" s="22" t="s">
        <v>58</v>
      </c>
      <c r="C36" s="23">
        <v>23.9893</v>
      </c>
      <c r="D36" s="23">
        <v>126.99999999999999</v>
      </c>
      <c r="E36" s="23">
        <v>2.3699999999999997</v>
      </c>
      <c r="F36" s="22">
        <v>88400</v>
      </c>
      <c r="G36" s="22">
        <v>1800</v>
      </c>
    </row>
    <row r="37" spans="1:7">
      <c r="A37" s="21" t="s">
        <v>59</v>
      </c>
      <c r="B37" s="22" t="s">
        <v>16</v>
      </c>
      <c r="C37" s="23">
        <v>6.9237000000000002</v>
      </c>
      <c r="D37" s="23">
        <v>36.799999999999997</v>
      </c>
      <c r="E37" s="23">
        <v>0.84199999999999997</v>
      </c>
      <c r="F37" s="22">
        <v>88100</v>
      </c>
      <c r="G37" s="22">
        <v>2200</v>
      </c>
    </row>
    <row r="38" spans="1:7">
      <c r="A38" s="21" t="s">
        <v>60</v>
      </c>
      <c r="B38" s="22" t="s">
        <v>18</v>
      </c>
      <c r="C38" s="23">
        <v>21.691500000000001</v>
      </c>
      <c r="D38" s="23">
        <v>122.00000000000001</v>
      </c>
      <c r="E38" s="23">
        <v>2.2899999999999898</v>
      </c>
      <c r="F38" s="22">
        <v>94000</v>
      </c>
      <c r="G38" s="22">
        <v>1900</v>
      </c>
    </row>
    <row r="39" spans="1:7">
      <c r="A39" s="21" t="s">
        <v>61</v>
      </c>
      <c r="B39" s="22" t="s">
        <v>20</v>
      </c>
      <c r="C39" s="23">
        <v>27.926300000000001</v>
      </c>
      <c r="D39" s="23">
        <v>131.66199333333299</v>
      </c>
      <c r="E39" s="23">
        <v>4.9583292666666701</v>
      </c>
      <c r="F39" s="22">
        <v>72800</v>
      </c>
      <c r="G39" s="22">
        <v>2800</v>
      </c>
    </row>
    <row r="40" spans="1:7">
      <c r="A40" s="21" t="s">
        <v>62</v>
      </c>
      <c r="B40" s="22" t="s">
        <v>12</v>
      </c>
      <c r="C40" s="23">
        <v>17.2957</v>
      </c>
      <c r="D40" s="23">
        <v>105.989006666667</v>
      </c>
      <c r="E40" s="23">
        <v>7.8086493333333298</v>
      </c>
      <c r="F40" s="22">
        <v>101300</v>
      </c>
      <c r="G40" s="22">
        <v>7500</v>
      </c>
    </row>
    <row r="41" spans="1:7">
      <c r="A41" s="21" t="s">
        <v>63</v>
      </c>
      <c r="B41" s="22" t="s">
        <v>14</v>
      </c>
      <c r="C41" s="23">
        <v>16.131699999999999</v>
      </c>
      <c r="D41" s="23">
        <v>98.269684999999996</v>
      </c>
      <c r="E41" s="23">
        <v>3.8873107999999998</v>
      </c>
      <c r="F41" s="22">
        <v>101600</v>
      </c>
      <c r="G41" s="22">
        <v>4100</v>
      </c>
    </row>
    <row r="42" spans="1:7">
      <c r="A42" s="21" t="s">
        <v>64</v>
      </c>
      <c r="B42" s="22" t="s">
        <v>24</v>
      </c>
      <c r="C42" s="23">
        <v>21.837299999999999</v>
      </c>
      <c r="D42" s="23">
        <v>116.20998125</v>
      </c>
      <c r="E42" s="23">
        <v>3.92309975</v>
      </c>
      <c r="F42" s="22">
        <v>88900</v>
      </c>
      <c r="G42" s="22">
        <v>3000</v>
      </c>
    </row>
    <row r="43" spans="1:7">
      <c r="A43" s="21" t="s">
        <v>65</v>
      </c>
      <c r="B43" s="22" t="s">
        <v>20</v>
      </c>
      <c r="C43" s="23">
        <v>22.4664</v>
      </c>
      <c r="D43" s="23">
        <v>96.942779999999999</v>
      </c>
      <c r="E43" s="23">
        <v>3.5324298999999999</v>
      </c>
      <c r="F43" s="22">
        <v>68700</v>
      </c>
      <c r="G43" s="22">
        <v>2500</v>
      </c>
    </row>
    <row r="44" spans="1:7">
      <c r="A44" s="21" t="s">
        <v>66</v>
      </c>
      <c r="B44" s="22" t="s">
        <v>67</v>
      </c>
      <c r="C44" s="23">
        <v>23.58</v>
      </c>
      <c r="D44" s="23">
        <v>83.112697777777797</v>
      </c>
      <c r="E44" s="23">
        <v>5.8529701111111097</v>
      </c>
      <c r="F44" s="22">
        <v>58600</v>
      </c>
      <c r="G44" s="22">
        <v>4200</v>
      </c>
    </row>
    <row r="45" spans="1:7">
      <c r="A45" s="21" t="s">
        <v>68</v>
      </c>
      <c r="B45" s="22" t="s">
        <v>12</v>
      </c>
      <c r="C45" s="23">
        <v>19.1343</v>
      </c>
      <c r="D45" s="23">
        <v>126.98702857142899</v>
      </c>
      <c r="E45" s="23">
        <v>5.8761297142857103</v>
      </c>
      <c r="F45" s="22">
        <v>110400</v>
      </c>
      <c r="G45" s="22">
        <v>5200</v>
      </c>
    </row>
    <row r="46" spans="1:7">
      <c r="A46" s="21" t="s">
        <v>69</v>
      </c>
      <c r="B46" s="22" t="s">
        <v>14</v>
      </c>
      <c r="C46" s="23">
        <v>22.5105</v>
      </c>
      <c r="D46" s="23">
        <v>146.86697333333299</v>
      </c>
      <c r="E46" s="23">
        <v>7.9421786666666696</v>
      </c>
      <c r="F46" s="22">
        <v>110400</v>
      </c>
      <c r="G46" s="22">
        <v>6100</v>
      </c>
    </row>
    <row r="47" spans="1:7">
      <c r="A47" s="21" t="s">
        <v>70</v>
      </c>
      <c r="B47" s="22" t="s">
        <v>26</v>
      </c>
      <c r="C47" s="23">
        <v>24.358799999999999</v>
      </c>
      <c r="D47" s="23">
        <v>83.036712499999993</v>
      </c>
      <c r="E47" s="23">
        <v>3.1879301249999998</v>
      </c>
      <c r="F47" s="22">
        <v>73400</v>
      </c>
      <c r="G47" s="22">
        <v>2900</v>
      </c>
    </row>
    <row r="48" spans="1:7">
      <c r="A48" s="21" t="s">
        <v>71</v>
      </c>
      <c r="B48" s="22" t="s">
        <v>50</v>
      </c>
      <c r="C48" s="23">
        <v>20.3935</v>
      </c>
      <c r="D48" s="23">
        <v>76.699494736842098</v>
      </c>
      <c r="E48" s="23">
        <v>4.1301297894736804</v>
      </c>
      <c r="F48" s="22">
        <v>61500</v>
      </c>
      <c r="G48" s="22">
        <v>3400</v>
      </c>
    </row>
    <row r="49" spans="1:7">
      <c r="A49" s="21" t="s">
        <v>72</v>
      </c>
      <c r="B49" s="22" t="s">
        <v>52</v>
      </c>
      <c r="C49" s="23">
        <v>22.542000000000002</v>
      </c>
      <c r="D49" s="23">
        <v>71.662706666666693</v>
      </c>
      <c r="E49" s="23">
        <v>3.8089296666666699</v>
      </c>
      <c r="F49" s="22">
        <v>52200</v>
      </c>
      <c r="G49" s="22">
        <v>2800</v>
      </c>
    </row>
    <row r="50" spans="1:7">
      <c r="A50" s="21" t="s">
        <v>73</v>
      </c>
      <c r="B50" s="22" t="s">
        <v>12</v>
      </c>
      <c r="C50" s="23">
        <v>22.453600000000002</v>
      </c>
      <c r="D50" s="23">
        <v>454.83402000000001</v>
      </c>
      <c r="E50" s="23">
        <v>12.1221986666667</v>
      </c>
      <c r="F50" s="22">
        <v>336800</v>
      </c>
      <c r="G50" s="22">
        <v>9300</v>
      </c>
    </row>
    <row r="51" spans="1:7">
      <c r="A51" s="21" t="s">
        <v>74</v>
      </c>
      <c r="B51" s="22" t="s">
        <v>14</v>
      </c>
      <c r="C51" s="23">
        <v>21.822299999999998</v>
      </c>
      <c r="D51" s="23">
        <v>412.17694375000002</v>
      </c>
      <c r="E51" s="23">
        <v>10.586797499999999</v>
      </c>
      <c r="F51" s="22">
        <v>313800</v>
      </c>
      <c r="G51" s="22">
        <v>8400</v>
      </c>
    </row>
    <row r="52" spans="1:7">
      <c r="A52" s="21" t="s">
        <v>75</v>
      </c>
      <c r="B52" s="22" t="s">
        <v>16</v>
      </c>
      <c r="C52" s="23">
        <v>23.7332</v>
      </c>
      <c r="D52" s="23">
        <v>323.65499285714299</v>
      </c>
      <c r="E52" s="23">
        <v>7.3684700000000003</v>
      </c>
      <c r="F52" s="22">
        <v>225300</v>
      </c>
      <c r="G52" s="22">
        <v>5400</v>
      </c>
    </row>
    <row r="53" spans="1:7">
      <c r="A53" s="21" t="s">
        <v>76</v>
      </c>
      <c r="B53" s="22" t="s">
        <v>42</v>
      </c>
      <c r="C53" s="23">
        <v>23.871600000000001</v>
      </c>
      <c r="D53" s="23">
        <v>197.08903749999999</v>
      </c>
      <c r="E53" s="23">
        <v>5.5140509375000004</v>
      </c>
      <c r="F53" s="22">
        <v>136100</v>
      </c>
      <c r="G53" s="22">
        <v>4000</v>
      </c>
    </row>
    <row r="54" spans="1:7">
      <c r="A54" s="21" t="s">
        <v>77</v>
      </c>
      <c r="B54" s="22" t="s">
        <v>28</v>
      </c>
      <c r="C54" s="25">
        <v>23.066600000000001</v>
      </c>
      <c r="D54" s="25">
        <v>144.43199999999999</v>
      </c>
      <c r="E54" s="25">
        <v>4.8157109333333299</v>
      </c>
      <c r="F54" s="22">
        <v>104500</v>
      </c>
      <c r="G54" s="22">
        <v>3600</v>
      </c>
    </row>
    <row r="55" spans="1:7">
      <c r="A55" s="21" t="s">
        <v>78</v>
      </c>
      <c r="B55" s="22" t="s">
        <v>12</v>
      </c>
      <c r="C55" s="23">
        <v>18.901299999999999</v>
      </c>
      <c r="D55" s="23">
        <v>114.8669625</v>
      </c>
      <c r="E55" s="23">
        <v>3.4004996666666698</v>
      </c>
      <c r="F55" s="24">
        <v>101398.359672372</v>
      </c>
      <c r="G55" s="24">
        <v>3077.6057215731998</v>
      </c>
    </row>
    <row r="56" spans="1:7">
      <c r="A56" s="21" t="s">
        <v>79</v>
      </c>
      <c r="B56" s="22" t="s">
        <v>31</v>
      </c>
      <c r="C56" s="23">
        <v>21.766100000000002</v>
      </c>
      <c r="D56" s="23">
        <v>131.917</v>
      </c>
      <c r="E56" s="23">
        <v>4.6702394166666696</v>
      </c>
      <c r="F56" s="24">
        <v>101111.17171080899</v>
      </c>
      <c r="G56" s="24">
        <v>3644.1853133594</v>
      </c>
    </row>
    <row r="57" spans="1:7">
      <c r="A57" s="21" t="s">
        <v>80</v>
      </c>
      <c r="B57" s="22" t="s">
        <v>33</v>
      </c>
      <c r="C57" s="25">
        <v>15.4931</v>
      </c>
      <c r="D57" s="25">
        <v>92.225196296296303</v>
      </c>
      <c r="E57" s="25">
        <v>3.0013806296296299</v>
      </c>
      <c r="F57" s="24">
        <v>98878.034920726001</v>
      </c>
      <c r="G57" s="24">
        <v>3305.7911481945998</v>
      </c>
    </row>
    <row r="58" spans="1:7">
      <c r="A58" s="21" t="s">
        <v>81</v>
      </c>
      <c r="B58" s="22" t="s">
        <v>14</v>
      </c>
      <c r="C58" s="23">
        <v>17.646000000000001</v>
      </c>
      <c r="D58" s="23">
        <v>97.0709916666667</v>
      </c>
      <c r="E58" s="23">
        <v>4.0750999166666704</v>
      </c>
      <c r="F58" s="24">
        <v>91418.453097248494</v>
      </c>
      <c r="G58" s="24">
        <v>3918.9331925227002</v>
      </c>
    </row>
    <row r="59" spans="1:7">
      <c r="A59" s="21" t="s">
        <v>82</v>
      </c>
      <c r="B59" s="22" t="s">
        <v>16</v>
      </c>
      <c r="C59" s="25">
        <v>21.341000000000001</v>
      </c>
      <c r="D59" s="25">
        <v>101.274008333333</v>
      </c>
      <c r="E59" s="25">
        <v>3.6517709166666701</v>
      </c>
      <c r="F59" s="24">
        <v>79083.930529806603</v>
      </c>
      <c r="G59" s="24">
        <v>2914.2735502692999</v>
      </c>
    </row>
    <row r="60" spans="1:7">
      <c r="A60" s="21" t="s">
        <v>83</v>
      </c>
      <c r="B60" s="22" t="s">
        <v>26</v>
      </c>
      <c r="C60" s="23">
        <v>22.870100000000001</v>
      </c>
      <c r="D60" s="23">
        <v>98.937614999999994</v>
      </c>
      <c r="E60" s="23">
        <v>3.2740791499999999</v>
      </c>
      <c r="F60" s="24">
        <v>70868.003698618704</v>
      </c>
      <c r="G60" s="24">
        <v>2402.6817454804</v>
      </c>
    </row>
    <row r="61" spans="1:7">
      <c r="A61" s="21" t="s">
        <v>84</v>
      </c>
      <c r="B61" s="22" t="s">
        <v>85</v>
      </c>
      <c r="C61" s="25">
        <v>22.009</v>
      </c>
      <c r="D61" s="25">
        <v>86.948599999999999</v>
      </c>
      <c r="E61" s="25">
        <v>3.1746600416666699</v>
      </c>
      <c r="F61" s="24">
        <v>65577.665437892603</v>
      </c>
      <c r="G61" s="24">
        <v>2452.6916350923998</v>
      </c>
    </row>
    <row r="62" spans="1:7">
      <c r="A62" s="21" t="s">
        <v>86</v>
      </c>
      <c r="B62" s="22" t="s">
        <v>12</v>
      </c>
      <c r="C62" s="23">
        <v>13.7905</v>
      </c>
      <c r="D62" s="23">
        <v>537</v>
      </c>
      <c r="E62" s="23">
        <v>9.9</v>
      </c>
      <c r="F62" s="22">
        <v>627800</v>
      </c>
      <c r="G62" s="22">
        <v>11900</v>
      </c>
    </row>
    <row r="63" spans="1:7">
      <c r="A63" s="21" t="s">
        <v>87</v>
      </c>
      <c r="B63" s="22" t="s">
        <v>14</v>
      </c>
      <c r="C63" s="23">
        <v>28.152799999999999</v>
      </c>
      <c r="D63" s="23">
        <v>537.14599375</v>
      </c>
      <c r="E63" s="23">
        <v>9.8965300000000003</v>
      </c>
      <c r="F63" s="22">
        <v>316300</v>
      </c>
      <c r="G63" s="22">
        <v>6000</v>
      </c>
    </row>
    <row r="64" spans="1:7">
      <c r="A64" s="21" t="s">
        <v>88</v>
      </c>
      <c r="B64" s="22" t="s">
        <v>16</v>
      </c>
      <c r="C64" s="23">
        <v>25.3033</v>
      </c>
      <c r="D64" s="23">
        <v>366.819975</v>
      </c>
      <c r="E64" s="23">
        <v>11.5003975</v>
      </c>
      <c r="F64" s="22">
        <v>243200</v>
      </c>
      <c r="G64" s="22">
        <v>7700</v>
      </c>
    </row>
    <row r="65" spans="1:9">
      <c r="A65" s="21" t="s">
        <v>89</v>
      </c>
      <c r="B65" s="22" t="s">
        <v>18</v>
      </c>
      <c r="C65" s="23">
        <v>29.3</v>
      </c>
      <c r="D65" s="23">
        <v>332.23601428571402</v>
      </c>
      <c r="E65" s="23">
        <v>7.5322414285714299</v>
      </c>
      <c r="F65" s="22">
        <v>189500</v>
      </c>
      <c r="G65" s="22">
        <v>4400</v>
      </c>
    </row>
    <row r="66" spans="1:9">
      <c r="A66" s="21" t="s">
        <v>90</v>
      </c>
      <c r="B66" s="22" t="s">
        <v>20</v>
      </c>
      <c r="C66" s="23">
        <v>28.840399999999999</v>
      </c>
      <c r="D66" s="23">
        <v>255.28904666666699</v>
      </c>
      <c r="E66" s="23">
        <v>8.3766013333333298</v>
      </c>
      <c r="F66" s="22">
        <v>148200</v>
      </c>
      <c r="G66" s="22">
        <v>4900</v>
      </c>
    </row>
    <row r="67" spans="1:9">
      <c r="A67" s="21" t="s">
        <v>91</v>
      </c>
      <c r="B67" s="22" t="s">
        <v>12</v>
      </c>
      <c r="C67" s="23">
        <v>19.6599</v>
      </c>
      <c r="D67" s="23">
        <v>144.193978571429</v>
      </c>
      <c r="E67" s="23">
        <v>5.0401905714285702</v>
      </c>
      <c r="F67" s="22">
        <v>121800</v>
      </c>
      <c r="G67" s="22">
        <v>4300</v>
      </c>
    </row>
    <row r="68" spans="1:9">
      <c r="A68" s="21" t="s">
        <v>92</v>
      </c>
      <c r="B68" s="22" t="s">
        <v>14</v>
      </c>
      <c r="C68" s="23">
        <v>6.8719999999999999</v>
      </c>
      <c r="D68" s="23">
        <v>44.538005624999997</v>
      </c>
      <c r="E68" s="23">
        <v>2.8212396874999999</v>
      </c>
      <c r="F68" s="22">
        <v>106700</v>
      </c>
      <c r="G68" s="22">
        <v>7000</v>
      </c>
    </row>
    <row r="69" spans="1:9">
      <c r="A69" s="21" t="s">
        <v>93</v>
      </c>
      <c r="B69" s="22" t="s">
        <v>42</v>
      </c>
      <c r="C69" s="23">
        <v>28.502600000000001</v>
      </c>
      <c r="D69" s="23">
        <v>141.47999166666699</v>
      </c>
      <c r="E69" s="23">
        <v>5.5950590833333296</v>
      </c>
      <c r="F69" s="22">
        <v>81500</v>
      </c>
      <c r="G69" s="22">
        <v>3300</v>
      </c>
    </row>
    <row r="70" spans="1:9">
      <c r="A70" s="21" t="s">
        <v>94</v>
      </c>
      <c r="B70" s="22" t="s">
        <v>67</v>
      </c>
      <c r="C70" s="23">
        <v>29.341699999999999</v>
      </c>
      <c r="D70" s="23">
        <v>129.875</v>
      </c>
      <c r="E70" s="23">
        <v>5.26221941666667</v>
      </c>
      <c r="F70" s="22">
        <v>73200</v>
      </c>
      <c r="G70" s="22">
        <v>3000</v>
      </c>
    </row>
    <row r="71" spans="1:9">
      <c r="A71" s="21" t="s">
        <v>95</v>
      </c>
      <c r="B71" s="22" t="s">
        <v>96</v>
      </c>
      <c r="C71" s="23">
        <v>13.961399999999999</v>
      </c>
      <c r="D71" s="23">
        <v>64.664606250000006</v>
      </c>
      <c r="E71" s="23">
        <v>3.5797891874999999</v>
      </c>
      <c r="F71" s="22">
        <v>77000</v>
      </c>
      <c r="G71" s="22">
        <v>4300</v>
      </c>
    </row>
    <row r="72" spans="1:9">
      <c r="A72" s="21" t="s">
        <v>97</v>
      </c>
      <c r="B72" s="22" t="s">
        <v>12</v>
      </c>
      <c r="C72" s="23">
        <v>21.818200000000001</v>
      </c>
      <c r="D72" s="23">
        <v>112.979992307692</v>
      </c>
      <c r="E72" s="23">
        <v>4.7891396923076899</v>
      </c>
      <c r="F72" s="22">
        <v>86200</v>
      </c>
      <c r="G72" s="22">
        <v>3700</v>
      </c>
    </row>
    <row r="73" spans="1:9">
      <c r="A73" s="21" t="s">
        <v>98</v>
      </c>
      <c r="B73" s="22" t="s">
        <v>14</v>
      </c>
      <c r="C73" s="23">
        <v>18.202999999999999</v>
      </c>
      <c r="D73" s="23">
        <v>88.728012500000006</v>
      </c>
      <c r="E73" s="23">
        <v>4.2152599999999998</v>
      </c>
      <c r="F73" s="22">
        <v>80400</v>
      </c>
      <c r="G73" s="22">
        <v>3900</v>
      </c>
    </row>
    <row r="74" spans="1:9">
      <c r="A74" s="21" t="s">
        <v>99</v>
      </c>
      <c r="B74" s="22" t="s">
        <v>26</v>
      </c>
      <c r="C74" s="23">
        <v>14.654400000000001</v>
      </c>
      <c r="D74" s="23">
        <v>45.440800000000003</v>
      </c>
      <c r="E74" s="23">
        <v>3.34220986666667</v>
      </c>
      <c r="F74" s="22">
        <v>50300</v>
      </c>
      <c r="G74" s="22">
        <v>3800</v>
      </c>
    </row>
    <row r="75" spans="1:9">
      <c r="A75" s="21" t="s">
        <v>100</v>
      </c>
      <c r="B75" s="22" t="s">
        <v>50</v>
      </c>
      <c r="C75" s="23">
        <v>18.7698</v>
      </c>
      <c r="D75" s="23">
        <v>61.427688750000002</v>
      </c>
      <c r="E75" s="23">
        <v>3.3130299999999999</v>
      </c>
      <c r="F75" s="22">
        <v>53600</v>
      </c>
      <c r="G75" s="22">
        <v>3000</v>
      </c>
    </row>
    <row r="76" spans="1:9">
      <c r="A76" s="21" t="s">
        <v>101</v>
      </c>
      <c r="B76" s="22" t="s">
        <v>52</v>
      </c>
      <c r="C76" s="23">
        <v>27.988199999999999</v>
      </c>
      <c r="D76" s="23">
        <v>90.025999999999996</v>
      </c>
      <c r="E76" s="23">
        <v>4.2697992500000002</v>
      </c>
      <c r="F76" s="22">
        <v>53100</v>
      </c>
      <c r="G76" s="22">
        <v>2600</v>
      </c>
    </row>
    <row r="77" spans="1:9">
      <c r="A77" s="21" t="s">
        <v>102</v>
      </c>
      <c r="B77" s="22" t="s">
        <v>12</v>
      </c>
      <c r="C77" s="23">
        <v>17.327200000000001</v>
      </c>
      <c r="D77" s="23">
        <v>102.84598</v>
      </c>
      <c r="E77" s="23">
        <v>4.72436013333333</v>
      </c>
      <c r="F77" s="22">
        <v>98900</v>
      </c>
      <c r="G77" s="22">
        <v>4600</v>
      </c>
    </row>
    <row r="78" spans="1:9">
      <c r="A78" s="21" t="s">
        <v>103</v>
      </c>
      <c r="B78" s="22" t="s">
        <v>50</v>
      </c>
      <c r="C78" s="23">
        <v>28.9054</v>
      </c>
      <c r="D78" s="23">
        <v>102.432</v>
      </c>
      <c r="E78" s="23">
        <v>4.2129702499999997</v>
      </c>
      <c r="F78" s="22">
        <v>58100</v>
      </c>
      <c r="G78" s="22">
        <v>2500</v>
      </c>
    </row>
    <row r="79" spans="1:9">
      <c r="A79" s="26" t="s">
        <v>104</v>
      </c>
      <c r="B79" s="27" t="s">
        <v>52</v>
      </c>
      <c r="C79" s="28">
        <v>30.258400000000002</v>
      </c>
      <c r="D79" s="28">
        <v>102.30200000000001</v>
      </c>
      <c r="E79" s="28">
        <v>5.4950793636363597</v>
      </c>
      <c r="F79" s="27">
        <v>55900</v>
      </c>
      <c r="G79" s="27">
        <v>3100</v>
      </c>
    </row>
    <row r="80" spans="1:9" ht="88.9" customHeight="1">
      <c r="A80" s="84" t="s">
        <v>105</v>
      </c>
      <c r="B80" s="85"/>
      <c r="C80" s="85"/>
      <c r="D80" s="85"/>
      <c r="E80" s="85"/>
      <c r="F80" s="85"/>
      <c r="G80" s="85"/>
      <c r="I80" s="54"/>
    </row>
    <row r="81" spans="1:14" ht="33" customHeight="1">
      <c r="A81" s="86" t="s">
        <v>320</v>
      </c>
      <c r="B81" s="86"/>
      <c r="C81" s="86"/>
      <c r="D81" s="86"/>
      <c r="E81" s="86"/>
      <c r="F81" s="86"/>
      <c r="G81" s="86"/>
    </row>
    <row r="82" spans="1:14">
      <c r="A82" s="87" t="s">
        <v>321</v>
      </c>
      <c r="B82" s="87"/>
      <c r="C82" s="87"/>
      <c r="D82" s="87"/>
      <c r="E82" s="87"/>
      <c r="F82" s="87"/>
      <c r="G82" s="87"/>
    </row>
    <row r="84" spans="1:14" ht="18">
      <c r="A84" s="54"/>
    </row>
    <row r="85" spans="1:14">
      <c r="A85" s="79"/>
      <c r="B85" s="80"/>
      <c r="C85" s="80"/>
      <c r="D85" s="80"/>
      <c r="E85" s="80"/>
      <c r="F85" s="80"/>
      <c r="G85" s="80"/>
      <c r="H85" s="80"/>
      <c r="I85" s="80"/>
      <c r="J85" s="80"/>
      <c r="K85" s="80"/>
      <c r="L85" s="80"/>
      <c r="M85" s="80"/>
      <c r="N85" s="80"/>
    </row>
  </sheetData>
  <mergeCells count="6">
    <mergeCell ref="A85:N85"/>
    <mergeCell ref="A1:G1"/>
    <mergeCell ref="A2:A3"/>
    <mergeCell ref="A80:G80"/>
    <mergeCell ref="A81:G81"/>
    <mergeCell ref="A82:G82"/>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CA0879-7942-410F-95F9-5471087BBB68}">
  <dimension ref="A1:Q33"/>
  <sheetViews>
    <sheetView workbookViewId="0">
      <selection sqref="A1:N1"/>
    </sheetView>
  </sheetViews>
  <sheetFormatPr defaultColWidth="8.7109375" defaultRowHeight="15.75"/>
  <cols>
    <col min="1" max="1" width="12.42578125" style="7" bestFit="1" customWidth="1"/>
    <col min="2" max="2" width="8.7109375" style="7"/>
    <col min="3" max="4" width="9.7109375" style="7" customWidth="1"/>
    <col min="5" max="6" width="11.7109375" style="7" bestFit="1" customWidth="1"/>
    <col min="7" max="7" width="11.42578125" style="7" customWidth="1"/>
    <col min="8" max="8" width="20.7109375" style="7" customWidth="1"/>
    <col min="9" max="10" width="11.7109375" style="7" customWidth="1"/>
    <col min="11" max="11" width="12" style="7" customWidth="1"/>
    <col min="12" max="12" width="17.42578125" style="7" customWidth="1"/>
    <col min="13" max="13" width="11.42578125" style="7" bestFit="1" customWidth="1"/>
    <col min="14" max="14" width="16.28515625" style="7" customWidth="1"/>
    <col min="15" max="16384" width="8.7109375" style="7"/>
  </cols>
  <sheetData>
    <row r="1" spans="1:16" ht="16.5" thickBot="1">
      <c r="A1" s="138" t="s">
        <v>375</v>
      </c>
      <c r="B1" s="90"/>
      <c r="C1" s="90"/>
      <c r="D1" s="90"/>
      <c r="E1" s="90"/>
      <c r="F1" s="90"/>
      <c r="G1" s="90"/>
      <c r="H1" s="90"/>
      <c r="I1" s="90"/>
      <c r="J1" s="90"/>
      <c r="K1" s="90"/>
      <c r="L1" s="90"/>
      <c r="M1" s="90"/>
      <c r="N1" s="90"/>
    </row>
    <row r="2" spans="1:16">
      <c r="A2" s="29"/>
      <c r="B2" s="91" t="s">
        <v>106</v>
      </c>
      <c r="C2" s="91"/>
      <c r="D2" s="91"/>
      <c r="E2" s="92" t="s">
        <v>107</v>
      </c>
      <c r="F2" s="91"/>
      <c r="G2" s="91" t="s">
        <v>362</v>
      </c>
      <c r="H2" s="91"/>
      <c r="I2" s="91"/>
      <c r="J2" s="91"/>
      <c r="K2" s="91"/>
      <c r="L2" s="91"/>
      <c r="M2" s="91"/>
      <c r="N2" s="91"/>
    </row>
    <row r="3" spans="1:16" ht="47.25">
      <c r="A3" s="93" t="s">
        <v>108</v>
      </c>
      <c r="B3" s="30" t="s">
        <v>109</v>
      </c>
      <c r="C3" s="30" t="s">
        <v>110</v>
      </c>
      <c r="D3" s="30" t="s">
        <v>111</v>
      </c>
      <c r="E3" s="30" t="s">
        <v>112</v>
      </c>
      <c r="F3" s="31" t="s">
        <v>113</v>
      </c>
      <c r="G3" s="69" t="s">
        <v>364</v>
      </c>
      <c r="H3" s="30" t="s">
        <v>114</v>
      </c>
      <c r="I3" s="30" t="s">
        <v>115</v>
      </c>
      <c r="J3" s="69" t="s">
        <v>358</v>
      </c>
      <c r="K3" s="30" t="s">
        <v>116</v>
      </c>
      <c r="L3" s="69" t="s">
        <v>357</v>
      </c>
      <c r="M3" s="30" t="s">
        <v>117</v>
      </c>
      <c r="N3" s="69" t="s">
        <v>356</v>
      </c>
    </row>
    <row r="4" spans="1:16">
      <c r="A4" s="94"/>
      <c r="B4" s="32" t="s">
        <v>118</v>
      </c>
      <c r="C4" s="32" t="s">
        <v>118</v>
      </c>
      <c r="D4" s="32" t="s">
        <v>119</v>
      </c>
      <c r="E4" s="32" t="s">
        <v>120</v>
      </c>
      <c r="F4" s="32" t="s">
        <v>120</v>
      </c>
      <c r="G4" s="32" t="s">
        <v>121</v>
      </c>
      <c r="H4" s="32" t="s">
        <v>121</v>
      </c>
      <c r="I4" s="32" t="s">
        <v>122</v>
      </c>
      <c r="J4" s="32" t="s">
        <v>122</v>
      </c>
      <c r="K4" s="32" t="s">
        <v>7</v>
      </c>
      <c r="L4" s="32" t="s">
        <v>7</v>
      </c>
      <c r="M4" s="32" t="s">
        <v>10</v>
      </c>
      <c r="N4" s="32" t="s">
        <v>10</v>
      </c>
    </row>
    <row r="5" spans="1:16">
      <c r="A5" s="7" t="s">
        <v>123</v>
      </c>
      <c r="B5" s="11">
        <v>43.003</v>
      </c>
      <c r="C5" s="11">
        <v>-94.322999999999993</v>
      </c>
      <c r="D5" s="16">
        <v>352.27</v>
      </c>
      <c r="E5" s="33">
        <v>5.3395999999999999</v>
      </c>
      <c r="F5" s="34">
        <v>0.20699999999999999</v>
      </c>
      <c r="G5" s="14">
        <v>14.2</v>
      </c>
      <c r="H5" s="14">
        <v>17.399999999999999</v>
      </c>
      <c r="I5" s="34">
        <v>0</v>
      </c>
      <c r="J5" s="34">
        <v>100</v>
      </c>
      <c r="K5" s="34">
        <v>0</v>
      </c>
      <c r="L5" s="34">
        <v>1000</v>
      </c>
      <c r="M5" s="34">
        <v>0</v>
      </c>
      <c r="N5" s="34">
        <v>67800</v>
      </c>
    </row>
    <row r="6" spans="1:16">
      <c r="A6" s="7" t="s">
        <v>124</v>
      </c>
      <c r="B6" s="11">
        <v>43.718930497328785</v>
      </c>
      <c r="C6" s="11">
        <v>-95.102084939096628</v>
      </c>
      <c r="D6" s="16">
        <v>453.62599999999998</v>
      </c>
      <c r="E6" s="33">
        <v>5.8769</v>
      </c>
      <c r="F6" s="34">
        <v>0.21299999999999999</v>
      </c>
      <c r="G6" s="14">
        <v>18</v>
      </c>
      <c r="H6" s="14">
        <v>21.1</v>
      </c>
      <c r="I6" s="34">
        <v>0</v>
      </c>
      <c r="J6" s="34">
        <v>100</v>
      </c>
      <c r="K6" s="34">
        <v>0</v>
      </c>
      <c r="L6" s="34">
        <v>1000</v>
      </c>
      <c r="M6" s="34">
        <v>0</v>
      </c>
      <c r="N6" s="34">
        <v>76400</v>
      </c>
    </row>
    <row r="7" spans="1:16">
      <c r="A7" s="1" t="s">
        <v>125</v>
      </c>
      <c r="B7" s="11">
        <v>41.905591509326129</v>
      </c>
      <c r="C7" s="11">
        <v>-93.493196061434801</v>
      </c>
      <c r="D7" s="2">
        <v>294.7</v>
      </c>
      <c r="E7" s="33">
        <v>5.0181699999999996</v>
      </c>
      <c r="F7" s="34">
        <v>0.20300000000000001</v>
      </c>
      <c r="G7" s="14">
        <v>16.100000000000001</v>
      </c>
      <c r="H7" s="14">
        <v>19.3</v>
      </c>
      <c r="I7" s="34">
        <v>0</v>
      </c>
      <c r="J7" s="34">
        <v>100</v>
      </c>
      <c r="K7" s="34">
        <v>0</v>
      </c>
      <c r="L7" s="34">
        <v>1000</v>
      </c>
      <c r="M7" s="34">
        <v>0</v>
      </c>
      <c r="N7" s="35">
        <v>66770.7748479086</v>
      </c>
    </row>
    <row r="8" spans="1:16">
      <c r="A8" s="70" t="s">
        <v>353</v>
      </c>
      <c r="B8" s="11">
        <v>43.436447546631399</v>
      </c>
      <c r="C8" s="11">
        <v>-92.377015005667829</v>
      </c>
      <c r="D8" s="16">
        <v>401.29599999999999</v>
      </c>
      <c r="E8" s="33">
        <v>5.5990700000000002</v>
      </c>
      <c r="F8" s="11">
        <v>0.21</v>
      </c>
      <c r="G8" s="68" t="s">
        <v>317</v>
      </c>
      <c r="H8" s="68" t="s">
        <v>365</v>
      </c>
      <c r="I8" s="34">
        <v>0</v>
      </c>
      <c r="J8" s="34">
        <v>25</v>
      </c>
      <c r="K8" s="34">
        <v>0</v>
      </c>
      <c r="L8" s="78" t="s">
        <v>352</v>
      </c>
      <c r="M8" s="34">
        <v>0</v>
      </c>
      <c r="N8" s="34">
        <v>41300</v>
      </c>
      <c r="P8" s="34"/>
    </row>
    <row r="9" spans="1:16">
      <c r="A9" s="7" t="s">
        <v>127</v>
      </c>
      <c r="B9" s="11">
        <v>43.135625013629465</v>
      </c>
      <c r="C9" s="11">
        <v>-93.453444236618836</v>
      </c>
      <c r="D9" s="16">
        <v>386.93900000000002</v>
      </c>
      <c r="E9" s="33">
        <v>5.5118299999999998</v>
      </c>
      <c r="F9" s="34">
        <v>0.20899999999999999</v>
      </c>
      <c r="G9" s="14">
        <v>16.100000000000001</v>
      </c>
      <c r="H9" s="14">
        <v>19.3</v>
      </c>
      <c r="I9" s="34">
        <v>0</v>
      </c>
      <c r="J9" s="34">
        <v>100</v>
      </c>
      <c r="K9" s="34">
        <v>0</v>
      </c>
      <c r="L9" s="34">
        <v>1000</v>
      </c>
      <c r="M9" s="34">
        <v>0</v>
      </c>
      <c r="N9" s="34">
        <v>58600</v>
      </c>
    </row>
    <row r="10" spans="1:16">
      <c r="A10" s="7" t="s">
        <v>128</v>
      </c>
      <c r="B10" s="11">
        <v>41.825467735232451</v>
      </c>
      <c r="C10" s="11">
        <v>-94.60233713383046</v>
      </c>
      <c r="D10" s="16">
        <v>373.00599999999997</v>
      </c>
      <c r="E10" s="33">
        <v>5.3700900000000003</v>
      </c>
      <c r="F10" s="34">
        <v>0.20799999999999999</v>
      </c>
      <c r="G10" s="14">
        <v>16.100000000000001</v>
      </c>
      <c r="H10" s="14">
        <v>19.3</v>
      </c>
      <c r="I10" s="34">
        <v>0</v>
      </c>
      <c r="J10" s="34">
        <v>100</v>
      </c>
      <c r="K10" s="34">
        <v>0</v>
      </c>
      <c r="L10" s="34">
        <v>1000</v>
      </c>
      <c r="M10" s="34">
        <v>0</v>
      </c>
      <c r="N10" s="34">
        <v>75600</v>
      </c>
    </row>
    <row r="11" spans="1:16">
      <c r="A11" s="7" t="s">
        <v>129</v>
      </c>
      <c r="B11" s="11">
        <v>42.566544282716009</v>
      </c>
      <c r="C11" s="11">
        <v>-94.561355413889331</v>
      </c>
      <c r="D11" s="16">
        <v>378.267</v>
      </c>
      <c r="E11" s="33">
        <v>5.4374399999999996</v>
      </c>
      <c r="F11" s="34">
        <v>0.20799999999999999</v>
      </c>
      <c r="G11" s="14">
        <v>15.5</v>
      </c>
      <c r="H11" s="14">
        <v>18.7</v>
      </c>
      <c r="I11" s="34">
        <v>0</v>
      </c>
      <c r="J11" s="34">
        <v>100</v>
      </c>
      <c r="K11" s="34">
        <v>0</v>
      </c>
      <c r="L11" s="34">
        <v>1000</v>
      </c>
      <c r="M11" s="34">
        <v>0</v>
      </c>
      <c r="N11" s="34">
        <v>62800</v>
      </c>
    </row>
    <row r="12" spans="1:16">
      <c r="A12" s="7" t="s">
        <v>130</v>
      </c>
      <c r="B12" s="11">
        <v>42.082632217690332</v>
      </c>
      <c r="C12" s="11">
        <v>-93.224147065995183</v>
      </c>
      <c r="D12" s="16">
        <v>340.27300000000002</v>
      </c>
      <c r="E12" s="33">
        <v>5.2331799999999999</v>
      </c>
      <c r="F12" s="34">
        <v>0.20599999999999999</v>
      </c>
      <c r="G12" s="14">
        <v>16.100000000000001</v>
      </c>
      <c r="H12" s="14">
        <v>19.3</v>
      </c>
      <c r="I12" s="34">
        <v>0</v>
      </c>
      <c r="J12" s="34">
        <v>100</v>
      </c>
      <c r="K12" s="34">
        <v>0</v>
      </c>
      <c r="L12" s="34">
        <v>1000</v>
      </c>
      <c r="M12" s="34">
        <v>0</v>
      </c>
      <c r="N12" s="34">
        <v>55000</v>
      </c>
    </row>
    <row r="13" spans="1:16">
      <c r="A13" s="7" t="s">
        <v>131</v>
      </c>
      <c r="B13" s="11">
        <v>39.164512442736012</v>
      </c>
      <c r="C13" s="11">
        <v>-95.270599764957751</v>
      </c>
      <c r="D13" s="16">
        <v>350.30799999999999</v>
      </c>
      <c r="E13" s="33">
        <v>5.1015100000000002</v>
      </c>
      <c r="F13" s="34">
        <v>0.20699999999999999</v>
      </c>
      <c r="G13" s="68" t="s">
        <v>360</v>
      </c>
      <c r="H13" s="68" t="s">
        <v>366</v>
      </c>
      <c r="I13" s="34">
        <v>0</v>
      </c>
      <c r="J13" s="34">
        <v>10</v>
      </c>
      <c r="K13" s="34">
        <v>0</v>
      </c>
      <c r="L13" s="34">
        <v>3000</v>
      </c>
      <c r="M13" s="34">
        <v>0</v>
      </c>
      <c r="N13" s="34">
        <v>108100</v>
      </c>
    </row>
    <row r="14" spans="1:16">
      <c r="A14" s="1" t="s">
        <v>132</v>
      </c>
      <c r="B14" s="11">
        <v>41.776531610134938</v>
      </c>
      <c r="C14" s="11">
        <v>-93.492564660503902</v>
      </c>
      <c r="D14" s="2">
        <v>292.149</v>
      </c>
      <c r="E14" s="33">
        <v>5.0002700000000004</v>
      </c>
      <c r="F14" s="34">
        <v>0.20300000000000001</v>
      </c>
      <c r="G14" s="14">
        <v>16.100000000000001</v>
      </c>
      <c r="H14" s="14">
        <v>19.3</v>
      </c>
      <c r="I14" s="34">
        <v>0</v>
      </c>
      <c r="J14" s="34">
        <v>100</v>
      </c>
      <c r="K14" s="34">
        <v>0</v>
      </c>
      <c r="L14" s="34">
        <v>1000</v>
      </c>
      <c r="M14" s="34">
        <v>0</v>
      </c>
      <c r="N14" s="35">
        <v>68030.357072985003</v>
      </c>
    </row>
    <row r="15" spans="1:16">
      <c r="A15" s="7" t="s">
        <v>133</v>
      </c>
      <c r="B15" s="11">
        <v>40.679233431388404</v>
      </c>
      <c r="C15" s="11">
        <v>-96.846716290547249</v>
      </c>
      <c r="D15" s="16">
        <v>439</v>
      </c>
      <c r="E15" s="33">
        <v>5.6126100000000001</v>
      </c>
      <c r="F15" s="34">
        <v>0.21299999999999999</v>
      </c>
      <c r="G15" s="74" t="s">
        <v>360</v>
      </c>
      <c r="H15" s="68" t="s">
        <v>367</v>
      </c>
      <c r="I15" s="34">
        <v>0</v>
      </c>
      <c r="J15" s="34">
        <v>10</v>
      </c>
      <c r="K15" s="34">
        <v>0</v>
      </c>
      <c r="L15" s="34">
        <v>2000</v>
      </c>
      <c r="M15" s="34">
        <v>0</v>
      </c>
      <c r="N15" s="34">
        <v>153100</v>
      </c>
    </row>
    <row r="16" spans="1:16">
      <c r="A16" s="7" t="s">
        <v>134</v>
      </c>
      <c r="B16" s="11">
        <v>43.090356336114567</v>
      </c>
      <c r="C16" s="11">
        <v>-98.17698430670994</v>
      </c>
      <c r="D16" s="16">
        <v>469.69499999999999</v>
      </c>
      <c r="E16" s="33">
        <v>5.9178499999999996</v>
      </c>
      <c r="F16" s="34">
        <v>0.215</v>
      </c>
      <c r="G16" s="14">
        <v>12.8</v>
      </c>
      <c r="H16" s="14">
        <v>21.7</v>
      </c>
      <c r="I16" s="34">
        <v>0</v>
      </c>
      <c r="J16" s="34">
        <v>100</v>
      </c>
      <c r="K16" s="34">
        <v>0</v>
      </c>
      <c r="L16" s="34">
        <v>1000</v>
      </c>
      <c r="M16" s="34">
        <v>0</v>
      </c>
      <c r="N16" s="34">
        <v>81300</v>
      </c>
    </row>
    <row r="17" spans="1:14">
      <c r="A17" s="7" t="s">
        <v>135</v>
      </c>
      <c r="B17" s="11">
        <v>43.04575796871228</v>
      </c>
      <c r="C17" s="11">
        <v>-94.327368411816721</v>
      </c>
      <c r="D17" s="16">
        <v>369.71800000000002</v>
      </c>
      <c r="E17" s="33">
        <v>5.4243600000000001</v>
      </c>
      <c r="F17" s="34">
        <v>0.20799999999999999</v>
      </c>
      <c r="G17" s="14">
        <v>13.5</v>
      </c>
      <c r="H17" s="14">
        <v>16.8</v>
      </c>
      <c r="I17" s="34">
        <v>0</v>
      </c>
      <c r="J17" s="34">
        <v>100</v>
      </c>
      <c r="K17" s="34">
        <v>0</v>
      </c>
      <c r="L17" s="34">
        <v>1000</v>
      </c>
      <c r="M17" s="34">
        <v>0</v>
      </c>
      <c r="N17" s="34">
        <v>55700</v>
      </c>
    </row>
    <row r="18" spans="1:14">
      <c r="A18" s="12" t="s">
        <v>136</v>
      </c>
      <c r="B18" s="13">
        <v>42.959558409240202</v>
      </c>
      <c r="C18" s="13">
        <v>-93.449845382290675</v>
      </c>
      <c r="D18" s="37">
        <v>382.80200000000002</v>
      </c>
      <c r="E18" s="38">
        <v>5.4817400000000003</v>
      </c>
      <c r="F18" s="36">
        <v>0.20899999999999999</v>
      </c>
      <c r="G18" s="15">
        <v>16.100000000000001</v>
      </c>
      <c r="H18" s="15">
        <v>19.3</v>
      </c>
      <c r="I18" s="36">
        <v>0</v>
      </c>
      <c r="J18" s="36">
        <v>100</v>
      </c>
      <c r="K18" s="36">
        <v>0</v>
      </c>
      <c r="L18" s="36">
        <v>1000</v>
      </c>
      <c r="M18" s="36">
        <v>0</v>
      </c>
      <c r="N18" s="36">
        <v>59000</v>
      </c>
    </row>
    <row r="19" spans="1:14">
      <c r="A19" s="88" t="s">
        <v>137</v>
      </c>
      <c r="B19" s="89"/>
      <c r="C19" s="89"/>
      <c r="D19" s="89"/>
      <c r="E19" s="89"/>
      <c r="F19" s="89"/>
      <c r="G19" s="89"/>
      <c r="H19" s="89"/>
      <c r="I19" s="89"/>
      <c r="J19" s="89"/>
      <c r="K19" s="89"/>
      <c r="L19" s="89"/>
      <c r="M19" s="89"/>
      <c r="N19" s="89"/>
    </row>
    <row r="20" spans="1:14" ht="16.899999999999999" customHeight="1">
      <c r="A20" s="79" t="s">
        <v>322</v>
      </c>
      <c r="B20" s="80"/>
      <c r="C20" s="80"/>
      <c r="D20" s="80"/>
      <c r="E20" s="80"/>
      <c r="F20" s="80"/>
      <c r="G20" s="80"/>
      <c r="H20" s="80"/>
      <c r="I20" s="80"/>
      <c r="J20" s="80"/>
      <c r="K20" s="80"/>
      <c r="L20" s="80"/>
      <c r="M20" s="80"/>
      <c r="N20" s="80"/>
    </row>
    <row r="21" spans="1:14" ht="31.9" customHeight="1">
      <c r="A21" s="95" t="s">
        <v>138</v>
      </c>
      <c r="B21" s="96"/>
      <c r="C21" s="96"/>
      <c r="D21" s="96"/>
      <c r="E21" s="96"/>
      <c r="F21" s="96"/>
      <c r="G21" s="96"/>
      <c r="H21" s="96"/>
      <c r="I21" s="96"/>
      <c r="J21" s="96"/>
      <c r="K21" s="96"/>
      <c r="L21" s="96"/>
      <c r="M21" s="96"/>
      <c r="N21" s="96"/>
    </row>
    <row r="22" spans="1:14">
      <c r="A22" s="97" t="s">
        <v>139</v>
      </c>
      <c r="B22" s="98"/>
      <c r="C22" s="98"/>
      <c r="D22" s="98"/>
      <c r="E22" s="98"/>
      <c r="F22" s="98"/>
      <c r="G22" s="98"/>
      <c r="H22" s="98"/>
      <c r="I22" s="98"/>
      <c r="J22" s="98"/>
      <c r="K22" s="98"/>
      <c r="L22" s="98"/>
      <c r="M22" s="98"/>
      <c r="N22" s="98"/>
    </row>
    <row r="23" spans="1:14">
      <c r="A23" s="97" t="s">
        <v>354</v>
      </c>
      <c r="B23" s="98"/>
      <c r="C23" s="98"/>
      <c r="D23" s="98"/>
      <c r="E23" s="98"/>
      <c r="F23" s="98"/>
      <c r="G23" s="98"/>
      <c r="H23" s="98"/>
      <c r="I23" s="98"/>
      <c r="J23" s="98"/>
      <c r="K23" s="98"/>
      <c r="L23" s="98"/>
      <c r="M23" s="98"/>
      <c r="N23" s="98"/>
    </row>
    <row r="24" spans="1:14">
      <c r="A24" s="97" t="s">
        <v>361</v>
      </c>
      <c r="B24" s="98"/>
      <c r="C24" s="98"/>
      <c r="D24" s="98"/>
      <c r="E24" s="98"/>
      <c r="F24" s="98"/>
      <c r="G24" s="98"/>
      <c r="H24" s="98"/>
      <c r="I24" s="98"/>
      <c r="J24" s="98"/>
      <c r="K24" s="98"/>
      <c r="L24" s="98"/>
      <c r="M24" s="98"/>
      <c r="N24" s="98"/>
    </row>
    <row r="25" spans="1:14">
      <c r="A25" s="97" t="s">
        <v>363</v>
      </c>
      <c r="B25" s="98"/>
      <c r="C25" s="98"/>
      <c r="D25" s="98"/>
      <c r="E25" s="98"/>
      <c r="F25" s="98"/>
      <c r="G25" s="98"/>
      <c r="H25" s="98"/>
      <c r="I25" s="98"/>
      <c r="J25" s="98"/>
      <c r="K25" s="98"/>
      <c r="L25" s="98"/>
      <c r="M25" s="98"/>
      <c r="N25" s="98"/>
    </row>
    <row r="26" spans="1:14">
      <c r="A26" s="103" t="s">
        <v>369</v>
      </c>
      <c r="B26" s="98"/>
      <c r="C26" s="98"/>
      <c r="D26" s="98"/>
      <c r="E26" s="98"/>
      <c r="F26" s="98"/>
      <c r="G26" s="98"/>
      <c r="H26" s="98"/>
      <c r="I26" s="98"/>
      <c r="J26" s="98"/>
      <c r="K26" s="98"/>
      <c r="L26" s="98"/>
      <c r="M26" s="98"/>
      <c r="N26" s="98"/>
    </row>
    <row r="27" spans="1:14">
      <c r="A27" s="97" t="s">
        <v>318</v>
      </c>
      <c r="B27" s="98"/>
      <c r="C27" s="98"/>
      <c r="D27" s="98"/>
      <c r="E27" s="98"/>
      <c r="F27" s="98"/>
      <c r="G27" s="98"/>
      <c r="H27" s="98"/>
      <c r="I27" s="98"/>
      <c r="J27" s="98"/>
      <c r="K27" s="98"/>
      <c r="L27" s="98"/>
      <c r="M27" s="98"/>
      <c r="N27" s="98"/>
    </row>
    <row r="28" spans="1:14">
      <c r="A28" s="97" t="s">
        <v>359</v>
      </c>
      <c r="B28" s="98"/>
      <c r="C28" s="98"/>
      <c r="D28" s="98"/>
      <c r="E28" s="98"/>
      <c r="F28" s="98"/>
      <c r="G28" s="98"/>
      <c r="H28" s="98"/>
      <c r="I28" s="98"/>
      <c r="J28" s="98"/>
      <c r="K28" s="98"/>
      <c r="L28" s="98"/>
      <c r="M28" s="98"/>
      <c r="N28" s="98"/>
    </row>
    <row r="29" spans="1:14">
      <c r="A29" s="97" t="s">
        <v>368</v>
      </c>
      <c r="B29" s="98"/>
      <c r="C29" s="98"/>
      <c r="D29" s="98"/>
      <c r="E29" s="98"/>
      <c r="F29" s="98"/>
      <c r="G29" s="98"/>
      <c r="H29" s="98"/>
      <c r="I29" s="98"/>
      <c r="J29" s="98"/>
      <c r="K29" s="98"/>
      <c r="L29" s="98"/>
      <c r="M29" s="98"/>
      <c r="N29" s="98"/>
    </row>
    <row r="30" spans="1:14" ht="16.149999999999999" customHeight="1">
      <c r="A30" s="101" t="s">
        <v>355</v>
      </c>
      <c r="B30" s="102"/>
      <c r="C30" s="102"/>
      <c r="D30" s="102"/>
      <c r="E30" s="102"/>
      <c r="F30" s="102"/>
      <c r="G30" s="102"/>
      <c r="H30" s="102"/>
      <c r="I30" s="102"/>
      <c r="J30" s="102"/>
      <c r="K30" s="102"/>
      <c r="L30" s="102"/>
      <c r="M30" s="102"/>
      <c r="N30" s="102"/>
    </row>
    <row r="33" spans="1:17">
      <c r="A33" s="99"/>
      <c r="B33" s="100"/>
      <c r="C33" s="100"/>
      <c r="D33" s="100"/>
      <c r="E33" s="100"/>
      <c r="F33" s="100"/>
      <c r="G33" s="100"/>
      <c r="H33" s="100"/>
      <c r="I33" s="100"/>
      <c r="J33" s="100"/>
      <c r="K33" s="100"/>
      <c r="L33" s="100"/>
      <c r="M33" s="100"/>
      <c r="N33" s="100"/>
      <c r="O33" s="100"/>
      <c r="P33" s="100"/>
      <c r="Q33" s="100"/>
    </row>
  </sheetData>
  <mergeCells count="18">
    <mergeCell ref="A33:Q33"/>
    <mergeCell ref="A23:N23"/>
    <mergeCell ref="A27:N27"/>
    <mergeCell ref="A28:N28"/>
    <mergeCell ref="A30:N30"/>
    <mergeCell ref="A26:N26"/>
    <mergeCell ref="A29:N29"/>
    <mergeCell ref="A20:N20"/>
    <mergeCell ref="A21:N21"/>
    <mergeCell ref="A22:N22"/>
    <mergeCell ref="A24:N24"/>
    <mergeCell ref="A25:N25"/>
    <mergeCell ref="A19:N19"/>
    <mergeCell ref="A1:N1"/>
    <mergeCell ref="B2:D2"/>
    <mergeCell ref="E2:F2"/>
    <mergeCell ref="G2:N2"/>
    <mergeCell ref="A3:A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257B48-1253-2846-9769-9119500A9DD2}">
  <dimension ref="A1:S31"/>
  <sheetViews>
    <sheetView zoomScale="101" zoomScaleNormal="117" workbookViewId="0">
      <selection sqref="A1:Q1"/>
    </sheetView>
  </sheetViews>
  <sheetFormatPr defaultColWidth="10.7109375" defaultRowHeight="15.75"/>
  <cols>
    <col min="1" max="2" width="3.7109375" style="7" bestFit="1" customWidth="1"/>
    <col min="3" max="3" width="24.7109375" style="7" customWidth="1"/>
    <col min="4" max="4" width="10.7109375" style="7"/>
    <col min="5" max="5" width="12.42578125" style="7" customWidth="1"/>
    <col min="6" max="6" width="10.7109375" style="7"/>
    <col min="7" max="7" width="13.7109375" style="7" customWidth="1"/>
    <col min="8" max="13" width="10.7109375" style="7"/>
    <col min="14" max="14" width="11.28515625" style="7" bestFit="1" customWidth="1"/>
    <col min="15" max="16384" width="10.7109375" style="7"/>
  </cols>
  <sheetData>
    <row r="1" spans="1:19" ht="19.5" thickBot="1">
      <c r="A1" s="126" t="s">
        <v>376</v>
      </c>
      <c r="B1" s="106"/>
      <c r="C1" s="106"/>
      <c r="D1" s="106"/>
      <c r="E1" s="106"/>
      <c r="F1" s="106"/>
      <c r="G1" s="106"/>
      <c r="H1" s="106"/>
      <c r="I1" s="106"/>
      <c r="J1" s="106"/>
      <c r="K1" s="106"/>
      <c r="L1" s="106"/>
      <c r="M1" s="106"/>
      <c r="N1" s="106"/>
      <c r="O1" s="106"/>
      <c r="P1" s="106"/>
      <c r="Q1" s="106"/>
    </row>
    <row r="2" spans="1:19" ht="16.5" thickTop="1">
      <c r="A2" s="8"/>
      <c r="B2" s="8"/>
      <c r="C2" s="8"/>
      <c r="D2" s="9" t="s">
        <v>123</v>
      </c>
      <c r="E2" s="9" t="s">
        <v>140</v>
      </c>
      <c r="F2" s="9" t="s">
        <v>125</v>
      </c>
      <c r="G2" s="77" t="s">
        <v>126</v>
      </c>
      <c r="H2" s="9" t="s">
        <v>127</v>
      </c>
      <c r="I2" s="9" t="s">
        <v>128</v>
      </c>
      <c r="J2" s="9" t="s">
        <v>129</v>
      </c>
      <c r="K2" s="9" t="s">
        <v>130</v>
      </c>
      <c r="L2" s="9" t="s">
        <v>131</v>
      </c>
      <c r="M2" s="9" t="s">
        <v>132</v>
      </c>
      <c r="N2" s="9" t="s">
        <v>141</v>
      </c>
      <c r="O2" s="9" t="s">
        <v>134</v>
      </c>
      <c r="P2" s="9" t="s">
        <v>135</v>
      </c>
      <c r="Q2" s="9" t="s">
        <v>136</v>
      </c>
    </row>
    <row r="3" spans="1:19">
      <c r="A3" s="107" t="s">
        <v>142</v>
      </c>
      <c r="B3" s="107" t="s">
        <v>143</v>
      </c>
      <c r="C3" s="10" t="s">
        <v>144</v>
      </c>
      <c r="D3" s="11">
        <v>1.1999999999999999E-3</v>
      </c>
      <c r="E3" s="11">
        <v>0.18059999999999998</v>
      </c>
      <c r="F3" s="11">
        <v>9.8299999999999998E-2</v>
      </c>
      <c r="G3" s="71" t="s">
        <v>349</v>
      </c>
      <c r="H3" s="11">
        <v>0.16170000000000001</v>
      </c>
      <c r="I3" s="3">
        <v>0.12140000000000001</v>
      </c>
      <c r="J3" s="11">
        <v>6.1999999999999998E-3</v>
      </c>
      <c r="K3" s="11">
        <v>2.0000000000000001E-4</v>
      </c>
      <c r="L3" s="11">
        <v>1.3999999999999999E-2</v>
      </c>
      <c r="M3" s="11">
        <v>6.2899999999999998E-2</v>
      </c>
      <c r="N3" s="11">
        <v>1.47E-2</v>
      </c>
      <c r="O3" s="11">
        <v>8.6999999999999994E-2</v>
      </c>
      <c r="P3" s="11">
        <v>9.7300000000000011E-2</v>
      </c>
      <c r="Q3" s="11">
        <v>5.7500000000000002E-2</v>
      </c>
      <c r="R3" s="11"/>
      <c r="S3" s="75"/>
    </row>
    <row r="4" spans="1:19">
      <c r="A4" s="108"/>
      <c r="B4" s="108"/>
      <c r="C4" s="7" t="s">
        <v>145</v>
      </c>
      <c r="D4" s="11">
        <v>0.1176</v>
      </c>
      <c r="E4" s="11">
        <v>0.35090000000000005</v>
      </c>
      <c r="F4" s="11">
        <v>0.2969</v>
      </c>
      <c r="G4" s="71" t="s">
        <v>323</v>
      </c>
      <c r="H4" s="11">
        <v>0.33560000000000001</v>
      </c>
      <c r="I4" s="3">
        <v>0.3286</v>
      </c>
      <c r="J4" s="11">
        <v>8.8649599999999995E-2</v>
      </c>
      <c r="K4" s="11">
        <v>4.8800000000000003E-2</v>
      </c>
      <c r="L4" s="11">
        <v>3.1899999999999998E-2</v>
      </c>
      <c r="M4" s="11">
        <v>0.18093350000000002</v>
      </c>
      <c r="N4" s="11">
        <v>2.2100000000000002E-2</v>
      </c>
      <c r="O4" s="11">
        <v>0.31635000000000002</v>
      </c>
      <c r="P4" s="11">
        <v>0.25738759999999999</v>
      </c>
      <c r="Q4" s="11">
        <v>0.18129999999999999</v>
      </c>
      <c r="R4" s="11"/>
      <c r="S4" s="75"/>
    </row>
    <row r="5" spans="1:19">
      <c r="A5" s="108"/>
      <c r="B5" s="108"/>
      <c r="C5" s="7" t="s">
        <v>146</v>
      </c>
      <c r="D5" s="11">
        <v>0</v>
      </c>
      <c r="E5" s="11">
        <v>8.8200000000000001E-2</v>
      </c>
      <c r="F5" s="11">
        <v>1.5300000000000001E-2</v>
      </c>
      <c r="G5" s="71" t="s">
        <v>324</v>
      </c>
      <c r="H5" s="11">
        <v>7.7300000000000008E-2</v>
      </c>
      <c r="I5" s="3">
        <v>1.4000000000000002E-3</v>
      </c>
      <c r="J5" s="11">
        <v>4.3899999999999996E-5</v>
      </c>
      <c r="K5" s="11">
        <v>1E-4</v>
      </c>
      <c r="L5" s="11">
        <v>0</v>
      </c>
      <c r="M5" s="11">
        <v>5.2791000000000001E-3</v>
      </c>
      <c r="N5" s="11">
        <v>2E-3</v>
      </c>
      <c r="O5" s="11">
        <v>1.7000000000000001E-4</v>
      </c>
      <c r="P5" s="11">
        <v>2.7539899999999999E-2</v>
      </c>
      <c r="Q5" s="11">
        <v>3.0999999999999999E-3</v>
      </c>
      <c r="R5" s="11"/>
      <c r="S5" s="75"/>
    </row>
    <row r="6" spans="1:19">
      <c r="A6" s="108"/>
      <c r="B6" s="108"/>
      <c r="C6" s="7" t="s">
        <v>147</v>
      </c>
      <c r="D6" s="11">
        <v>0</v>
      </c>
      <c r="E6" s="11">
        <v>0.18480000000000002</v>
      </c>
      <c r="F6" s="11">
        <v>9.7799999999999998E-2</v>
      </c>
      <c r="G6" s="71" t="s">
        <v>325</v>
      </c>
      <c r="H6" s="11">
        <v>0.16300000000000001</v>
      </c>
      <c r="I6" s="3">
        <v>9.7799999999999998E-2</v>
      </c>
      <c r="J6" s="11">
        <v>1.08696E-2</v>
      </c>
      <c r="K6" s="11">
        <v>0</v>
      </c>
      <c r="L6" s="11">
        <v>1.41E-2</v>
      </c>
      <c r="M6" s="11">
        <v>6.5217400000000009E-2</v>
      </c>
      <c r="N6" s="11">
        <v>1.41E-2</v>
      </c>
      <c r="O6" s="11">
        <v>8.6959999999999996E-2</v>
      </c>
      <c r="P6" s="11">
        <v>9.5238099999999992E-2</v>
      </c>
      <c r="Q6" s="11">
        <v>5.4300000000000001E-2</v>
      </c>
      <c r="R6" s="11"/>
      <c r="S6" s="75"/>
    </row>
    <row r="7" spans="1:19">
      <c r="A7" s="108"/>
      <c r="B7" s="108"/>
      <c r="C7" s="7" t="s">
        <v>148</v>
      </c>
      <c r="D7" s="11">
        <v>6.9400000000000003E-2</v>
      </c>
      <c r="E7" s="11">
        <v>0.43490000000000001</v>
      </c>
      <c r="F7" s="11">
        <v>0.31390000000000001</v>
      </c>
      <c r="G7" s="71" t="s">
        <v>326</v>
      </c>
      <c r="H7" s="11">
        <v>0.30499999999999999</v>
      </c>
      <c r="I7" s="3">
        <v>0.28550000000000003</v>
      </c>
      <c r="J7" s="11">
        <v>5.2315399999999998E-2</v>
      </c>
      <c r="K7" s="11">
        <v>2.63E-2</v>
      </c>
      <c r="L7" s="11">
        <v>1.9300000000000001E-2</v>
      </c>
      <c r="M7" s="11">
        <v>0.14722289999999999</v>
      </c>
      <c r="N7" s="11">
        <v>1.77E-2</v>
      </c>
      <c r="O7" s="11">
        <v>0.33185000000000003</v>
      </c>
      <c r="P7" s="11">
        <v>0.20669300000000002</v>
      </c>
      <c r="Q7" s="11">
        <v>0.1162</v>
      </c>
      <c r="R7" s="11"/>
      <c r="S7" s="75"/>
    </row>
    <row r="8" spans="1:19">
      <c r="A8" s="109"/>
      <c r="B8" s="109"/>
      <c r="C8" s="12" t="s">
        <v>149</v>
      </c>
      <c r="D8" s="13">
        <v>0</v>
      </c>
      <c r="E8" s="13">
        <v>0.10869999999999999</v>
      </c>
      <c r="F8" s="13">
        <v>3.3300000000000003E-2</v>
      </c>
      <c r="G8" s="72" t="s">
        <v>327</v>
      </c>
      <c r="H8" s="13">
        <v>9.8800000000000013E-2</v>
      </c>
      <c r="I8" s="4">
        <v>2.2700000000000001E-2</v>
      </c>
      <c r="J8" s="13">
        <v>0</v>
      </c>
      <c r="K8" s="13">
        <v>0</v>
      </c>
      <c r="L8" s="13">
        <v>4.7999999999999996E-3</v>
      </c>
      <c r="M8" s="13">
        <v>1.8537600000000001E-2</v>
      </c>
      <c r="N8" s="13">
        <v>9.0000000000000011E-3</v>
      </c>
      <c r="O8" s="13">
        <v>1.5789999999999998E-2</v>
      </c>
      <c r="P8" s="13">
        <v>2.2996200000000001E-2</v>
      </c>
      <c r="Q8" s="13">
        <v>1.6299999999999999E-2</v>
      </c>
      <c r="R8" s="11"/>
      <c r="S8" s="75"/>
    </row>
    <row r="9" spans="1:19">
      <c r="A9" s="110" t="s">
        <v>351</v>
      </c>
      <c r="B9" s="108" t="s">
        <v>143</v>
      </c>
      <c r="C9" s="10" t="s">
        <v>144</v>
      </c>
      <c r="D9" s="11">
        <v>1.0537887915751071E-3</v>
      </c>
      <c r="E9" s="11">
        <v>0.10878160092794019</v>
      </c>
      <c r="F9" s="11">
        <v>6.7315548875304596E-2</v>
      </c>
      <c r="G9" s="71" t="s">
        <v>328</v>
      </c>
      <c r="H9" s="11">
        <v>0.1072648719449848</v>
      </c>
      <c r="I9" s="11">
        <v>0.10980764919984247</v>
      </c>
      <c r="J9" s="11">
        <v>3.8566281079364753E-3</v>
      </c>
      <c r="K9" s="11">
        <v>1.4698932990529567E-4</v>
      </c>
      <c r="L9" s="11">
        <v>8.2362432427315908E-3</v>
      </c>
      <c r="M9" s="11">
        <v>4.6231022105084556E-2</v>
      </c>
      <c r="N9" s="11">
        <v>7.9922447087906225E-3</v>
      </c>
      <c r="O9" s="11">
        <v>4.4343658284595189E-2</v>
      </c>
      <c r="P9" s="11">
        <v>4.8504152214918585E-2</v>
      </c>
      <c r="Q9" s="11">
        <v>4.1712853853042471E-2</v>
      </c>
      <c r="R9" s="11"/>
      <c r="S9" s="75"/>
    </row>
    <row r="10" spans="1:19">
      <c r="A10" s="108"/>
      <c r="B10" s="108"/>
      <c r="C10" s="7" t="s">
        <v>145</v>
      </c>
      <c r="D10" s="11">
        <v>0.10327130157436049</v>
      </c>
      <c r="E10" s="11">
        <v>0.21135915706320166</v>
      </c>
      <c r="F10" s="11">
        <v>0.20331624070272569</v>
      </c>
      <c r="G10" s="71" t="s">
        <v>345</v>
      </c>
      <c r="H10" s="11">
        <v>0.22262270268853987</v>
      </c>
      <c r="I10" s="11">
        <v>0.29722235195278612</v>
      </c>
      <c r="J10" s="11">
        <v>5.5143312760858931E-2</v>
      </c>
      <c r="K10" s="11">
        <v>3.5865396496892139E-2</v>
      </c>
      <c r="L10" s="11">
        <v>1.8766868531652697E-2</v>
      </c>
      <c r="M10" s="11">
        <v>0.13298474782273956</v>
      </c>
      <c r="N10" s="11">
        <v>1.2015551568998147E-2</v>
      </c>
      <c r="O10" s="11">
        <v>0.16124271607277804</v>
      </c>
      <c r="P10" s="11">
        <v>0.12830798898902956</v>
      </c>
      <c r="Q10" s="11">
        <v>0.13152244180098435</v>
      </c>
      <c r="R10" s="11"/>
      <c r="S10" s="75"/>
    </row>
    <row r="11" spans="1:19">
      <c r="A11" s="108"/>
      <c r="B11" s="108"/>
      <c r="C11" s="7" t="s">
        <v>146</v>
      </c>
      <c r="D11" s="11">
        <v>0</v>
      </c>
      <c r="E11" s="11">
        <v>5.31258981275987E-2</v>
      </c>
      <c r="F11" s="11">
        <v>1.0477394687610992E-2</v>
      </c>
      <c r="G11" s="71" t="s">
        <v>329</v>
      </c>
      <c r="H11" s="11">
        <v>5.1277517633564161E-2</v>
      </c>
      <c r="I11" s="11">
        <v>1.2663155591415114E-3</v>
      </c>
      <c r="J11" s="11">
        <v>2.7307415151356656E-5</v>
      </c>
      <c r="K11" s="11">
        <v>7.3494664952647833E-5</v>
      </c>
      <c r="L11" s="11">
        <v>0</v>
      </c>
      <c r="M11" s="11">
        <v>3.8800983910167231E-3</v>
      </c>
      <c r="N11" s="11">
        <v>1.08738023248852E-3</v>
      </c>
      <c r="O11" s="11">
        <v>8.664852768254233E-5</v>
      </c>
      <c r="P11" s="11">
        <v>1.3728669081024011E-2</v>
      </c>
      <c r="Q11" s="11">
        <v>2.24886690338142E-3</v>
      </c>
      <c r="R11" s="11"/>
      <c r="S11" s="75"/>
    </row>
    <row r="12" spans="1:19">
      <c r="A12" s="108"/>
      <c r="B12" s="108"/>
      <c r="C12" s="7" t="s">
        <v>147</v>
      </c>
      <c r="D12" s="11">
        <v>0</v>
      </c>
      <c r="E12" s="11">
        <v>0.11131140560068301</v>
      </c>
      <c r="F12" s="11">
        <v>6.6973150356101629E-2</v>
      </c>
      <c r="G12" s="71" t="s">
        <v>330</v>
      </c>
      <c r="H12" s="11">
        <v>0.10812723640712753</v>
      </c>
      <c r="I12" s="11">
        <v>8.8461186917171267E-2</v>
      </c>
      <c r="J12" s="11">
        <v>6.7612911100042444E-3</v>
      </c>
      <c r="K12" s="11">
        <v>0</v>
      </c>
      <c r="L12" s="11">
        <v>8.2950735516082452E-3</v>
      </c>
      <c r="M12" s="11">
        <v>4.7934293498189853E-2</v>
      </c>
      <c r="N12" s="11">
        <v>7.6660306390440658E-3</v>
      </c>
      <c r="O12" s="11">
        <v>4.4323270395728712E-2</v>
      </c>
      <c r="P12" s="11">
        <v>4.7476292898865742E-2</v>
      </c>
      <c r="Q12" s="11">
        <v>3.9391442856003586E-2</v>
      </c>
      <c r="R12" s="11"/>
      <c r="S12" s="75"/>
    </row>
    <row r="13" spans="1:19">
      <c r="A13" s="108"/>
      <c r="B13" s="108"/>
      <c r="C13" s="7" t="s">
        <v>148</v>
      </c>
      <c r="D13" s="11">
        <v>6.0944118446093695E-2</v>
      </c>
      <c r="E13" s="11">
        <v>0.26195525051805751</v>
      </c>
      <c r="F13" s="11">
        <v>0.21495779035562679</v>
      </c>
      <c r="G13" s="71" t="s">
        <v>331</v>
      </c>
      <c r="H13" s="11">
        <v>0.20232396996425703</v>
      </c>
      <c r="I13" s="11">
        <v>0.25823792295350106</v>
      </c>
      <c r="J13" s="11">
        <v>3.2542103567409657E-2</v>
      </c>
      <c r="K13" s="11">
        <v>1.932909688254638E-2</v>
      </c>
      <c r="L13" s="11">
        <v>1.1354249613194266E-2</v>
      </c>
      <c r="M13" s="11">
        <v>0.10820771294554296</v>
      </c>
      <c r="N13" s="11">
        <v>9.623315057523403E-3</v>
      </c>
      <c r="O13" s="11">
        <v>0.16914302300853926</v>
      </c>
      <c r="P13" s="11">
        <v>0.10303667763369134</v>
      </c>
      <c r="Q13" s="11">
        <v>8.429623682997453E-2</v>
      </c>
      <c r="R13" s="11"/>
      <c r="S13" s="75"/>
    </row>
    <row r="14" spans="1:19">
      <c r="A14" s="109"/>
      <c r="B14" s="109"/>
      <c r="C14" s="12" t="s">
        <v>149</v>
      </c>
      <c r="D14" s="13">
        <v>0</v>
      </c>
      <c r="E14" s="13">
        <v>6.5473754268367101E-2</v>
      </c>
      <c r="F14" s="13">
        <v>2.2803741378918038E-2</v>
      </c>
      <c r="G14" s="72" t="s">
        <v>332</v>
      </c>
      <c r="H14" s="13">
        <v>6.5539699122847864E-2</v>
      </c>
      <c r="I14" s="13">
        <v>2.053240228036593E-2</v>
      </c>
      <c r="J14" s="13">
        <v>0</v>
      </c>
      <c r="K14" s="13">
        <v>0</v>
      </c>
      <c r="L14" s="13">
        <v>2.8238548260794026E-3</v>
      </c>
      <c r="M14" s="13">
        <v>1.3624995156998656E-2</v>
      </c>
      <c r="N14" s="13">
        <v>4.8932110461983409E-3</v>
      </c>
      <c r="O14" s="13">
        <v>8.0481191300431961E-3</v>
      </c>
      <c r="P14" s="13">
        <v>1.1463629857807921E-2</v>
      </c>
      <c r="Q14" s="13">
        <v>1.1824687266166822E-2</v>
      </c>
      <c r="R14" s="11"/>
      <c r="S14" s="75"/>
    </row>
    <row r="15" spans="1:19">
      <c r="A15" s="110" t="s">
        <v>350</v>
      </c>
      <c r="B15" s="108" t="s">
        <v>121</v>
      </c>
      <c r="C15" s="10" t="s">
        <v>144</v>
      </c>
      <c r="D15" s="14">
        <v>17.3</v>
      </c>
      <c r="E15" s="14">
        <v>21</v>
      </c>
      <c r="F15" s="14">
        <v>18.2</v>
      </c>
      <c r="G15" s="68" t="s">
        <v>333</v>
      </c>
      <c r="H15" s="14">
        <v>16.7</v>
      </c>
      <c r="I15" s="14">
        <v>17.3</v>
      </c>
      <c r="J15" s="14">
        <v>18.600000000000001</v>
      </c>
      <c r="K15" s="14">
        <v>19.2</v>
      </c>
      <c r="L15" s="14">
        <v>516.9</v>
      </c>
      <c r="M15" s="14">
        <v>16.399999999999999</v>
      </c>
      <c r="N15" s="14">
        <v>629.4</v>
      </c>
      <c r="O15" s="14">
        <v>13.2</v>
      </c>
      <c r="P15" s="14">
        <v>16.3</v>
      </c>
      <c r="Q15" s="14">
        <v>16.399999999999999</v>
      </c>
      <c r="R15" s="14"/>
      <c r="S15" s="70"/>
    </row>
    <row r="16" spans="1:19">
      <c r="A16" s="108"/>
      <c r="B16" s="108"/>
      <c r="C16" s="7" t="s">
        <v>145</v>
      </c>
      <c r="D16" s="14">
        <v>17.399999999999999</v>
      </c>
      <c r="E16" s="14">
        <v>21.1</v>
      </c>
      <c r="F16" s="14">
        <v>19.3</v>
      </c>
      <c r="G16" s="68" t="s">
        <v>334</v>
      </c>
      <c r="H16" s="14">
        <v>19.3</v>
      </c>
      <c r="I16" s="14">
        <v>19.3</v>
      </c>
      <c r="J16" s="14">
        <v>18.7</v>
      </c>
      <c r="K16" s="14">
        <v>19.3</v>
      </c>
      <c r="L16" s="14">
        <v>928</v>
      </c>
      <c r="M16" s="14">
        <v>19.3</v>
      </c>
      <c r="N16" s="14">
        <v>677</v>
      </c>
      <c r="O16" s="14">
        <v>21.7</v>
      </c>
      <c r="P16" s="14">
        <v>16.8</v>
      </c>
      <c r="Q16" s="14">
        <v>19.3</v>
      </c>
      <c r="R16" s="14"/>
      <c r="S16" s="70"/>
    </row>
    <row r="17" spans="1:19">
      <c r="A17" s="108"/>
      <c r="B17" s="108"/>
      <c r="C17" s="7" t="s">
        <v>146</v>
      </c>
      <c r="D17" s="14">
        <v>14.2</v>
      </c>
      <c r="E17" s="14">
        <v>18</v>
      </c>
      <c r="F17" s="14">
        <v>16.100000000000001</v>
      </c>
      <c r="G17" s="68" t="s">
        <v>335</v>
      </c>
      <c r="H17" s="14">
        <v>16.100000000000001</v>
      </c>
      <c r="I17" s="14">
        <v>16.100000000000001</v>
      </c>
      <c r="J17" s="14">
        <v>15.5</v>
      </c>
      <c r="K17" s="14">
        <v>16.100000000000001</v>
      </c>
      <c r="L17" s="14">
        <v>68.7</v>
      </c>
      <c r="M17" s="14">
        <v>16.100000000000001</v>
      </c>
      <c r="N17" s="14">
        <v>118.2</v>
      </c>
      <c r="O17" s="14">
        <v>12.8</v>
      </c>
      <c r="P17" s="14">
        <v>13.5</v>
      </c>
      <c r="Q17" s="14">
        <v>16.100000000000001</v>
      </c>
      <c r="R17" s="14"/>
      <c r="S17" s="70"/>
    </row>
    <row r="18" spans="1:19">
      <c r="A18" s="108"/>
      <c r="B18" s="108"/>
      <c r="C18" s="7" t="s">
        <v>147</v>
      </c>
      <c r="D18" s="14">
        <v>17.399999999999999</v>
      </c>
      <c r="E18" s="14">
        <v>18</v>
      </c>
      <c r="F18" s="14">
        <v>16.3</v>
      </c>
      <c r="G18" s="68" t="s">
        <v>336</v>
      </c>
      <c r="H18" s="14">
        <v>16.2</v>
      </c>
      <c r="I18" s="14">
        <v>16.100000000000001</v>
      </c>
      <c r="J18" s="14">
        <v>18.600000000000001</v>
      </c>
      <c r="K18" s="14">
        <v>19.3</v>
      </c>
      <c r="L18" s="14">
        <v>868.3</v>
      </c>
      <c r="M18" s="14">
        <v>16.100000000000001</v>
      </c>
      <c r="N18" s="14">
        <v>655.29999999999995</v>
      </c>
      <c r="O18" s="14">
        <v>12.8</v>
      </c>
      <c r="P18" s="14">
        <v>13.7</v>
      </c>
      <c r="Q18" s="14">
        <v>16.100000000000001</v>
      </c>
      <c r="R18" s="14"/>
      <c r="S18" s="70"/>
    </row>
    <row r="19" spans="1:19">
      <c r="A19" s="108"/>
      <c r="B19" s="108"/>
      <c r="C19" s="7" t="s">
        <v>148</v>
      </c>
      <c r="D19" s="14">
        <v>17.399999999999999</v>
      </c>
      <c r="E19" s="14">
        <v>21</v>
      </c>
      <c r="F19" s="14">
        <v>19.2</v>
      </c>
      <c r="G19" s="68" t="s">
        <v>337</v>
      </c>
      <c r="H19" s="14">
        <v>19.2</v>
      </c>
      <c r="I19" s="14">
        <v>19.2</v>
      </c>
      <c r="J19" s="14">
        <v>18.600000000000001</v>
      </c>
      <c r="K19" s="14">
        <v>19.3</v>
      </c>
      <c r="L19" s="14">
        <v>908.9</v>
      </c>
      <c r="M19" s="14">
        <v>19.2</v>
      </c>
      <c r="N19" s="14">
        <v>666</v>
      </c>
      <c r="O19" s="14">
        <v>21.5</v>
      </c>
      <c r="P19" s="14">
        <v>16.7</v>
      </c>
      <c r="Q19" s="14">
        <v>19.2</v>
      </c>
      <c r="R19" s="14"/>
      <c r="S19" s="70"/>
    </row>
    <row r="20" spans="1:19">
      <c r="A20" s="109"/>
      <c r="B20" s="109"/>
      <c r="C20" s="12" t="s">
        <v>149</v>
      </c>
      <c r="D20" s="15">
        <v>14.3</v>
      </c>
      <c r="E20" s="15">
        <v>18</v>
      </c>
      <c r="F20" s="15">
        <v>16.100000000000001</v>
      </c>
      <c r="G20" s="73" t="s">
        <v>338</v>
      </c>
      <c r="H20" s="15">
        <v>16.100000000000001</v>
      </c>
      <c r="I20" s="15">
        <v>16.100000000000001</v>
      </c>
      <c r="J20" s="15">
        <v>15.6</v>
      </c>
      <c r="K20" s="15">
        <v>16.3</v>
      </c>
      <c r="L20" s="15">
        <v>99.1</v>
      </c>
      <c r="M20" s="15">
        <v>16.100000000000001</v>
      </c>
      <c r="N20" s="15">
        <v>165.2</v>
      </c>
      <c r="O20" s="15">
        <v>12.9</v>
      </c>
      <c r="P20" s="15">
        <v>0</v>
      </c>
      <c r="Q20" s="15">
        <v>16.100000000000001</v>
      </c>
      <c r="R20" s="14"/>
      <c r="S20" s="70"/>
    </row>
    <row r="21" spans="1:19">
      <c r="A21" s="108" t="s">
        <v>150</v>
      </c>
      <c r="B21" s="108" t="s">
        <v>151</v>
      </c>
      <c r="C21" s="10" t="s">
        <v>144</v>
      </c>
      <c r="D21" s="16">
        <v>5.27</v>
      </c>
      <c r="E21" s="16">
        <v>6.64</v>
      </c>
      <c r="F21" s="16">
        <v>5.29</v>
      </c>
      <c r="G21" s="74" t="s">
        <v>339</v>
      </c>
      <c r="H21" s="16">
        <v>5.46</v>
      </c>
      <c r="I21" s="16">
        <v>6.99</v>
      </c>
      <c r="J21" s="16">
        <v>5.62</v>
      </c>
      <c r="K21" s="16">
        <v>5.33</v>
      </c>
      <c r="L21" s="16">
        <v>4.97</v>
      </c>
      <c r="M21" s="16">
        <v>6.03</v>
      </c>
      <c r="N21" s="16">
        <v>7.53</v>
      </c>
      <c r="O21" s="16">
        <v>7.16</v>
      </c>
      <c r="P21" s="16">
        <v>4.97</v>
      </c>
      <c r="Q21" s="16">
        <v>5.41</v>
      </c>
      <c r="R21" s="16"/>
      <c r="S21" s="76"/>
    </row>
    <row r="22" spans="1:19">
      <c r="A22" s="108"/>
      <c r="B22" s="108"/>
      <c r="C22" s="7" t="s">
        <v>145</v>
      </c>
      <c r="D22" s="16">
        <v>6.48</v>
      </c>
      <c r="E22" s="16">
        <v>7.16</v>
      </c>
      <c r="F22" s="16">
        <v>6.17</v>
      </c>
      <c r="G22" s="74" t="s">
        <v>340</v>
      </c>
      <c r="H22" s="16">
        <v>5.86</v>
      </c>
      <c r="I22" s="16">
        <v>7.56</v>
      </c>
      <c r="J22" s="16">
        <v>6.2590000000000003</v>
      </c>
      <c r="K22" s="16">
        <v>5.5</v>
      </c>
      <c r="L22" s="16">
        <v>9.69</v>
      </c>
      <c r="M22" s="16">
        <v>6.7270000000000003</v>
      </c>
      <c r="N22" s="16">
        <v>12.66</v>
      </c>
      <c r="O22" s="16">
        <v>7.66</v>
      </c>
      <c r="P22" s="16">
        <v>5.2629999999999999</v>
      </c>
      <c r="Q22" s="16">
        <v>5.87</v>
      </c>
      <c r="R22" s="16"/>
      <c r="S22" s="76"/>
    </row>
    <row r="23" spans="1:19">
      <c r="A23" s="108"/>
      <c r="B23" s="108"/>
      <c r="C23" s="7" t="s">
        <v>146</v>
      </c>
      <c r="D23" s="16">
        <v>4.24</v>
      </c>
      <c r="E23" s="16">
        <v>5.65</v>
      </c>
      <c r="F23" s="16">
        <v>3.78</v>
      </c>
      <c r="G23" s="74" t="s">
        <v>341</v>
      </c>
      <c r="H23" s="16">
        <v>4.74</v>
      </c>
      <c r="I23" s="16">
        <v>4.62</v>
      </c>
      <c r="J23" s="16">
        <v>4.4749999999999996</v>
      </c>
      <c r="K23" s="16">
        <v>4.6500000000000004</v>
      </c>
      <c r="L23" s="16">
        <v>0</v>
      </c>
      <c r="M23" s="16">
        <v>4.7859999999999996</v>
      </c>
      <c r="N23" s="16">
        <v>0</v>
      </c>
      <c r="O23" s="16">
        <v>6.43</v>
      </c>
      <c r="P23" s="16">
        <v>4.6390000000000002</v>
      </c>
      <c r="Q23" s="16">
        <v>4.74</v>
      </c>
      <c r="R23" s="16"/>
      <c r="S23" s="76"/>
    </row>
    <row r="24" spans="1:19">
      <c r="A24" s="108"/>
      <c r="B24" s="108"/>
      <c r="C24" s="7" t="s">
        <v>147</v>
      </c>
      <c r="D24" s="16">
        <v>5.31</v>
      </c>
      <c r="E24" s="16">
        <v>6.81</v>
      </c>
      <c r="F24" s="16">
        <v>5.3</v>
      </c>
      <c r="G24" s="74" t="s">
        <v>342</v>
      </c>
      <c r="H24" s="16">
        <v>5.41</v>
      </c>
      <c r="I24" s="16">
        <v>6.98</v>
      </c>
      <c r="J24" s="16">
        <v>5.5970000000000004</v>
      </c>
      <c r="K24" s="16">
        <v>5.32</v>
      </c>
      <c r="L24" s="16">
        <v>4.93</v>
      </c>
      <c r="M24" s="16">
        <v>5.99</v>
      </c>
      <c r="N24" s="16">
        <v>6.99</v>
      </c>
      <c r="O24" s="16">
        <v>7.16</v>
      </c>
      <c r="P24" s="16">
        <v>4.907</v>
      </c>
      <c r="Q24" s="16">
        <v>5.39</v>
      </c>
      <c r="R24" s="16"/>
      <c r="S24" s="76"/>
    </row>
    <row r="25" spans="1:19">
      <c r="A25" s="108"/>
      <c r="B25" s="108"/>
      <c r="C25" s="7" t="s">
        <v>148</v>
      </c>
      <c r="D25" s="16">
        <v>6.16</v>
      </c>
      <c r="E25" s="16">
        <v>7.44</v>
      </c>
      <c r="F25" s="16">
        <v>6.17</v>
      </c>
      <c r="G25" s="74" t="s">
        <v>343</v>
      </c>
      <c r="H25" s="16">
        <v>5.81</v>
      </c>
      <c r="I25" s="16">
        <v>7.52</v>
      </c>
      <c r="J25" s="16">
        <v>6.1429999999999998</v>
      </c>
      <c r="K25" s="16">
        <v>5.49</v>
      </c>
      <c r="L25" s="16">
        <v>7.14</v>
      </c>
      <c r="M25" s="16">
        <v>6.6070000000000002</v>
      </c>
      <c r="N25" s="16">
        <v>9.9499999999999993</v>
      </c>
      <c r="O25" s="16">
        <v>7.65</v>
      </c>
      <c r="P25" s="16">
        <v>5.3040000000000003</v>
      </c>
      <c r="Q25" s="16">
        <v>5.76</v>
      </c>
      <c r="R25" s="16"/>
      <c r="S25" s="76"/>
    </row>
    <row r="26" spans="1:19">
      <c r="A26" s="109"/>
      <c r="B26" s="109"/>
      <c r="C26" s="12" t="s">
        <v>149</v>
      </c>
      <c r="D26" s="16">
        <v>4.62</v>
      </c>
      <c r="E26" s="16">
        <v>5.91</v>
      </c>
      <c r="F26" s="16">
        <v>4.26</v>
      </c>
      <c r="G26" s="74" t="s">
        <v>344</v>
      </c>
      <c r="H26" s="16">
        <v>4.84</v>
      </c>
      <c r="I26" s="16">
        <v>5.56</v>
      </c>
      <c r="J26" s="16">
        <v>4.9829999999999997</v>
      </c>
      <c r="K26" s="16">
        <v>4.88</v>
      </c>
      <c r="L26" s="16">
        <v>0.48</v>
      </c>
      <c r="M26" s="16">
        <v>5.1719999999999997</v>
      </c>
      <c r="N26" s="16">
        <v>2.44</v>
      </c>
      <c r="O26" s="16">
        <v>6.5</v>
      </c>
      <c r="P26" s="16">
        <v>4.4649999999999999</v>
      </c>
      <c r="Q26" s="16">
        <v>4.91</v>
      </c>
      <c r="R26" s="16"/>
      <c r="S26" s="76"/>
    </row>
    <row r="27" spans="1:19">
      <c r="A27" s="111" t="s">
        <v>152</v>
      </c>
      <c r="B27" s="111"/>
      <c r="C27" s="111"/>
      <c r="D27" s="111"/>
      <c r="E27" s="111"/>
      <c r="F27" s="111"/>
      <c r="G27" s="111"/>
      <c r="H27" s="111"/>
      <c r="I27" s="111"/>
      <c r="J27" s="111"/>
      <c r="K27" s="111"/>
      <c r="L27" s="111"/>
      <c r="M27" s="111"/>
      <c r="N27" s="111"/>
      <c r="O27" s="111"/>
      <c r="P27" s="111"/>
      <c r="Q27" s="111"/>
    </row>
    <row r="28" spans="1:19" ht="31.9" customHeight="1">
      <c r="A28" s="99" t="s">
        <v>316</v>
      </c>
      <c r="B28" s="100"/>
      <c r="C28" s="100"/>
      <c r="D28" s="100"/>
      <c r="E28" s="100"/>
      <c r="F28" s="100"/>
      <c r="G28" s="100"/>
      <c r="H28" s="100"/>
      <c r="I28" s="100"/>
      <c r="J28" s="100"/>
      <c r="K28" s="100"/>
      <c r="L28" s="100"/>
      <c r="M28" s="100"/>
      <c r="N28" s="100"/>
      <c r="O28" s="100"/>
      <c r="P28" s="100"/>
      <c r="Q28" s="100"/>
    </row>
    <row r="29" spans="1:19">
      <c r="A29" s="112" t="s">
        <v>370</v>
      </c>
      <c r="B29" s="100"/>
      <c r="C29" s="100"/>
      <c r="D29" s="100"/>
      <c r="E29" s="100"/>
      <c r="F29" s="100"/>
      <c r="G29" s="100"/>
      <c r="H29" s="100"/>
      <c r="I29" s="100"/>
      <c r="J29" s="100"/>
      <c r="K29" s="100"/>
      <c r="L29" s="100"/>
      <c r="M29" s="100"/>
      <c r="N29" s="100"/>
      <c r="O29" s="100"/>
      <c r="P29" s="100"/>
      <c r="Q29" s="100"/>
    </row>
    <row r="30" spans="1:19">
      <c r="A30" s="95" t="s">
        <v>348</v>
      </c>
      <c r="B30" s="96"/>
      <c r="C30" s="96"/>
      <c r="D30" s="96"/>
      <c r="E30" s="96"/>
      <c r="F30" s="96"/>
      <c r="G30" s="96"/>
      <c r="H30" s="96"/>
      <c r="I30" s="96"/>
      <c r="J30" s="96"/>
      <c r="K30" s="96"/>
      <c r="L30" s="96"/>
      <c r="M30" s="96"/>
      <c r="N30" s="96"/>
      <c r="O30" s="96"/>
      <c r="P30" s="96"/>
      <c r="Q30" s="96"/>
    </row>
    <row r="31" spans="1:19">
      <c r="A31" s="104" t="s">
        <v>347</v>
      </c>
      <c r="B31" s="105"/>
      <c r="C31" s="105"/>
      <c r="D31" s="105"/>
      <c r="E31" s="105"/>
      <c r="F31" s="105"/>
      <c r="G31" s="105"/>
      <c r="H31" s="105"/>
      <c r="I31" s="105"/>
      <c r="J31" s="105"/>
      <c r="K31" s="105"/>
      <c r="L31" s="105"/>
      <c r="M31" s="105"/>
      <c r="N31" s="105"/>
      <c r="O31" s="105"/>
      <c r="P31" s="105"/>
      <c r="Q31" s="105"/>
    </row>
  </sheetData>
  <mergeCells count="14">
    <mergeCell ref="A31:Q31"/>
    <mergeCell ref="A1:Q1"/>
    <mergeCell ref="A3:A8"/>
    <mergeCell ref="B3:B8"/>
    <mergeCell ref="A9:A14"/>
    <mergeCell ref="B9:B14"/>
    <mergeCell ref="A15:A20"/>
    <mergeCell ref="B15:B20"/>
    <mergeCell ref="A21:A26"/>
    <mergeCell ref="B21:B26"/>
    <mergeCell ref="A27:Q27"/>
    <mergeCell ref="A28:Q28"/>
    <mergeCell ref="A30:Q30"/>
    <mergeCell ref="A29:Q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0EB06-767A-FF4D-ADE9-F0A781BF3F16}">
  <dimension ref="A1:H25"/>
  <sheetViews>
    <sheetView workbookViewId="0">
      <selection sqref="A1:H1"/>
    </sheetView>
  </sheetViews>
  <sheetFormatPr defaultColWidth="10.7109375" defaultRowHeight="15.75"/>
  <cols>
    <col min="1" max="1" width="14.28515625" style="7" customWidth="1"/>
    <col min="2" max="2" width="21.7109375" style="7" customWidth="1"/>
    <col min="3" max="3" width="21.42578125" style="7" customWidth="1"/>
    <col min="4" max="7" width="10.7109375" style="7"/>
    <col min="8" max="8" width="12.140625" style="7" customWidth="1"/>
    <col min="9" max="16384" width="10.7109375" style="7"/>
  </cols>
  <sheetData>
    <row r="1" spans="1:8" ht="16.5" thickBot="1">
      <c r="A1" s="126" t="s">
        <v>377</v>
      </c>
      <c r="B1" s="106"/>
      <c r="C1" s="106"/>
      <c r="D1" s="106"/>
      <c r="E1" s="106"/>
      <c r="F1" s="106"/>
      <c r="G1" s="106"/>
      <c r="H1" s="106"/>
    </row>
    <row r="2" spans="1:8" ht="32.25" thickTop="1">
      <c r="A2" s="100" t="s">
        <v>108</v>
      </c>
      <c r="B2" s="114" t="s">
        <v>153</v>
      </c>
      <c r="C2" s="114" t="s">
        <v>154</v>
      </c>
      <c r="D2" s="31" t="s">
        <v>155</v>
      </c>
      <c r="E2" s="31" t="s">
        <v>156</v>
      </c>
      <c r="F2" s="31" t="s">
        <v>157</v>
      </c>
      <c r="G2" s="31" t="s">
        <v>158</v>
      </c>
      <c r="H2" s="114" t="s">
        <v>159</v>
      </c>
    </row>
    <row r="3" spans="1:8" ht="28.15" customHeight="1">
      <c r="A3" s="105"/>
      <c r="B3" s="115"/>
      <c r="C3" s="115"/>
      <c r="D3" s="40" t="s">
        <v>160</v>
      </c>
      <c r="E3" s="40" t="s">
        <v>160</v>
      </c>
      <c r="F3" s="40" t="s">
        <v>160</v>
      </c>
      <c r="G3" s="40" t="s">
        <v>160</v>
      </c>
      <c r="H3" s="115"/>
    </row>
    <row r="4" spans="1:8">
      <c r="A4" s="116" t="s">
        <v>123</v>
      </c>
      <c r="B4" s="34" t="s">
        <v>19</v>
      </c>
      <c r="C4" s="34" t="s">
        <v>161</v>
      </c>
      <c r="D4" s="35">
        <v>192.2720024690089</v>
      </c>
      <c r="E4" s="35">
        <v>216.13709248759744</v>
      </c>
      <c r="F4" s="118">
        <v>189.31105342657099</v>
      </c>
      <c r="G4" s="118">
        <v>215.57760523560671</v>
      </c>
      <c r="H4" s="120">
        <f>1-(F4/G4)</f>
        <v>0.12184267368741186</v>
      </c>
    </row>
    <row r="5" spans="1:8">
      <c r="A5" s="117"/>
      <c r="B5" s="34" t="s">
        <v>162</v>
      </c>
      <c r="C5" s="34" t="s">
        <v>163</v>
      </c>
      <c r="D5" s="35">
        <v>186.35010438413352</v>
      </c>
      <c r="E5" s="35">
        <v>215.01811798361595</v>
      </c>
      <c r="F5" s="119"/>
      <c r="G5" s="119"/>
      <c r="H5" s="113"/>
    </row>
    <row r="6" spans="1:8">
      <c r="A6" s="117" t="s">
        <v>140</v>
      </c>
      <c r="B6" s="34" t="s">
        <v>27</v>
      </c>
      <c r="C6" s="121" t="s">
        <v>21</v>
      </c>
      <c r="D6" s="35">
        <v>117.31854898657025</v>
      </c>
      <c r="E6" s="119">
        <v>274.23506690577995</v>
      </c>
      <c r="F6" s="119">
        <v>152.84922214478183</v>
      </c>
      <c r="G6" s="119">
        <v>253.76138321069197</v>
      </c>
      <c r="H6" s="113">
        <v>0.39766555410885829</v>
      </c>
    </row>
    <row r="7" spans="1:8">
      <c r="A7" s="117"/>
      <c r="B7" s="34" t="s">
        <v>164</v>
      </c>
      <c r="C7" s="121"/>
      <c r="D7" s="35">
        <v>136.97875134856233</v>
      </c>
      <c r="E7" s="119"/>
      <c r="F7" s="119"/>
      <c r="G7" s="119"/>
      <c r="H7" s="113"/>
    </row>
    <row r="8" spans="1:8">
      <c r="A8" s="117"/>
      <c r="B8" s="34" t="s">
        <v>165</v>
      </c>
      <c r="C8" s="34" t="s">
        <v>166</v>
      </c>
      <c r="D8" s="35">
        <v>204.2503660992129</v>
      </c>
      <c r="E8" s="35">
        <v>233.28769951560398</v>
      </c>
      <c r="F8" s="119"/>
      <c r="G8" s="119"/>
      <c r="H8" s="113"/>
    </row>
    <row r="9" spans="1:8">
      <c r="A9" s="7" t="s">
        <v>125</v>
      </c>
      <c r="B9" s="34" t="s">
        <v>167</v>
      </c>
      <c r="C9" s="34" t="s">
        <v>168</v>
      </c>
      <c r="D9" s="35">
        <v>180.59750861133401</v>
      </c>
      <c r="E9" s="35">
        <v>263.72413793103465</v>
      </c>
      <c r="F9" s="35" t="s">
        <v>169</v>
      </c>
      <c r="G9" s="35" t="s">
        <v>169</v>
      </c>
      <c r="H9" s="16">
        <v>0.31520296159405292</v>
      </c>
    </row>
    <row r="10" spans="1:8">
      <c r="A10" s="7" t="s">
        <v>126</v>
      </c>
      <c r="B10" s="34" t="s">
        <v>44</v>
      </c>
      <c r="C10" s="34" t="s">
        <v>170</v>
      </c>
      <c r="D10" s="35">
        <v>243.30860632981697</v>
      </c>
      <c r="E10" s="35">
        <v>328.06465000461105</v>
      </c>
      <c r="F10" s="35" t="s">
        <v>169</v>
      </c>
      <c r="G10" s="35" t="s">
        <v>169</v>
      </c>
      <c r="H10" s="16">
        <v>0.25835165012019068</v>
      </c>
    </row>
    <row r="11" spans="1:8">
      <c r="A11" s="7" t="s">
        <v>127</v>
      </c>
      <c r="B11" s="34" t="s">
        <v>51</v>
      </c>
      <c r="C11" s="34" t="s">
        <v>46</v>
      </c>
      <c r="D11" s="35">
        <v>174.77698667891585</v>
      </c>
      <c r="E11" s="35">
        <v>263.47338353674382</v>
      </c>
      <c r="F11" s="35" t="s">
        <v>169</v>
      </c>
      <c r="G11" s="35" t="s">
        <v>169</v>
      </c>
      <c r="H11" s="16">
        <v>0.33664272142866547</v>
      </c>
    </row>
    <row r="12" spans="1:8">
      <c r="A12" s="41" t="s">
        <v>128</v>
      </c>
      <c r="B12" s="34" t="s">
        <v>171</v>
      </c>
      <c r="C12" s="34" t="s">
        <v>172</v>
      </c>
      <c r="D12" s="35">
        <v>265.45970341715008</v>
      </c>
      <c r="E12" s="35">
        <v>293.48418101722058</v>
      </c>
      <c r="F12" s="35" t="s">
        <v>169</v>
      </c>
      <c r="G12" s="35" t="s">
        <v>169</v>
      </c>
      <c r="H12" s="16">
        <f>1-(D12/E12)</f>
        <v>9.5488886327492084E-2</v>
      </c>
    </row>
    <row r="13" spans="1:8">
      <c r="A13" s="7" t="s">
        <v>129</v>
      </c>
      <c r="B13" s="34" t="s">
        <v>66</v>
      </c>
      <c r="C13" s="34" t="s">
        <v>173</v>
      </c>
      <c r="D13" s="35">
        <v>164.60962802482283</v>
      </c>
      <c r="E13" s="35">
        <v>264.63005122367684</v>
      </c>
      <c r="F13" s="35" t="s">
        <v>169</v>
      </c>
      <c r="G13" s="35" t="s">
        <v>169</v>
      </c>
      <c r="H13" s="16">
        <v>0.37796320839734265</v>
      </c>
    </row>
    <row r="14" spans="1:8">
      <c r="A14" s="7" t="s">
        <v>130</v>
      </c>
      <c r="B14" s="34" t="s">
        <v>72</v>
      </c>
      <c r="C14" s="34" t="s">
        <v>174</v>
      </c>
      <c r="D14" s="35">
        <v>199.51327524346502</v>
      </c>
      <c r="E14" s="35">
        <v>278.74092440119756</v>
      </c>
      <c r="F14" s="35" t="s">
        <v>169</v>
      </c>
      <c r="G14" s="35" t="s">
        <v>169</v>
      </c>
      <c r="H14" s="16">
        <v>0.26505335047352174</v>
      </c>
    </row>
    <row r="15" spans="1:8">
      <c r="A15" s="7" t="s">
        <v>131</v>
      </c>
      <c r="B15" s="34" t="s">
        <v>175</v>
      </c>
      <c r="C15" s="34" t="s">
        <v>176</v>
      </c>
      <c r="D15" s="35">
        <v>315.79826623567419</v>
      </c>
      <c r="E15" s="35">
        <v>505.36697610112628</v>
      </c>
      <c r="F15" s="35" t="s">
        <v>169</v>
      </c>
      <c r="G15" s="35" t="s">
        <v>169</v>
      </c>
      <c r="H15" s="16">
        <v>0.41169691123345775</v>
      </c>
    </row>
    <row r="16" spans="1:8">
      <c r="A16" s="7" t="s">
        <v>132</v>
      </c>
      <c r="B16" s="34" t="s">
        <v>177</v>
      </c>
      <c r="C16" s="34" t="s">
        <v>178</v>
      </c>
      <c r="D16" s="35">
        <v>221.37326500106786</v>
      </c>
      <c r="E16" s="35">
        <v>301.19122906079434</v>
      </c>
      <c r="F16" s="35" t="s">
        <v>169</v>
      </c>
      <c r="G16" s="35" t="s">
        <v>169</v>
      </c>
      <c r="H16" s="16">
        <v>0.26500759769340931</v>
      </c>
    </row>
    <row r="17" spans="1:8">
      <c r="A17" s="7" t="s">
        <v>141</v>
      </c>
      <c r="B17" s="34" t="s">
        <v>179</v>
      </c>
      <c r="C17" s="34" t="s">
        <v>180</v>
      </c>
      <c r="D17" s="35">
        <v>273.42818922534349</v>
      </c>
      <c r="E17" s="35">
        <v>502.9118261596322</v>
      </c>
      <c r="F17" s="35" t="s">
        <v>169</v>
      </c>
      <c r="G17" s="35" t="s">
        <v>169</v>
      </c>
      <c r="H17" s="16">
        <v>0.45630988375574</v>
      </c>
    </row>
    <row r="18" spans="1:8">
      <c r="A18" s="117" t="s">
        <v>134</v>
      </c>
      <c r="B18" s="34" t="s">
        <v>95</v>
      </c>
      <c r="C18" s="34" t="s">
        <v>181</v>
      </c>
      <c r="D18" s="35">
        <v>165.39211145845385</v>
      </c>
      <c r="E18" s="35">
        <v>338.83798261973715</v>
      </c>
      <c r="F18" s="119">
        <v>169.86221774534471</v>
      </c>
      <c r="G18" s="119">
        <v>333.26102345910448</v>
      </c>
      <c r="H18" s="113">
        <v>0.4903027783379863</v>
      </c>
    </row>
    <row r="19" spans="1:8">
      <c r="A19" s="117"/>
      <c r="B19" s="34" t="s">
        <v>182</v>
      </c>
      <c r="C19" s="34" t="s">
        <v>183</v>
      </c>
      <c r="D19" s="35">
        <v>174.33232403223556</v>
      </c>
      <c r="E19" s="35">
        <v>327.68406429847181</v>
      </c>
      <c r="F19" s="119"/>
      <c r="G19" s="119"/>
      <c r="H19" s="113"/>
    </row>
    <row r="20" spans="1:8">
      <c r="A20" s="117" t="s">
        <v>135</v>
      </c>
      <c r="B20" s="34" t="s">
        <v>101</v>
      </c>
      <c r="C20" s="34" t="s">
        <v>184</v>
      </c>
      <c r="D20" s="35">
        <v>114.41236120265674</v>
      </c>
      <c r="E20" s="35">
        <v>236.64011585807395</v>
      </c>
      <c r="F20" s="119">
        <v>118.06710517753018</v>
      </c>
      <c r="G20" s="119">
        <v>236.84424547555142</v>
      </c>
      <c r="H20" s="113">
        <v>0.50149894948696216</v>
      </c>
    </row>
    <row r="21" spans="1:8">
      <c r="A21" s="117"/>
      <c r="B21" s="34" t="s">
        <v>185</v>
      </c>
      <c r="C21" s="34" t="s">
        <v>186</v>
      </c>
      <c r="D21" s="35">
        <v>121.72184915240361</v>
      </c>
      <c r="E21" s="35">
        <v>237.04837509302891</v>
      </c>
      <c r="F21" s="119"/>
      <c r="G21" s="119"/>
      <c r="H21" s="113"/>
    </row>
    <row r="22" spans="1:8">
      <c r="A22" s="117" t="s">
        <v>136</v>
      </c>
      <c r="B22" s="34" t="s">
        <v>104</v>
      </c>
      <c r="C22" s="34" t="s">
        <v>102</v>
      </c>
      <c r="D22" s="35">
        <v>177.67354090847829</v>
      </c>
      <c r="E22" s="35">
        <v>244.91799669785348</v>
      </c>
      <c r="F22" s="119">
        <v>177.67354090847829</v>
      </c>
      <c r="G22" s="119">
        <v>244.91799669785348</v>
      </c>
      <c r="H22" s="113">
        <v>0.2745590634253483</v>
      </c>
    </row>
    <row r="23" spans="1:8">
      <c r="A23" s="102"/>
      <c r="B23" s="36" t="s">
        <v>187</v>
      </c>
      <c r="C23" s="36" t="s">
        <v>188</v>
      </c>
      <c r="D23" s="42">
        <v>189.10008991188636</v>
      </c>
      <c r="E23" s="42">
        <v>242.05509554140141</v>
      </c>
      <c r="F23" s="124"/>
      <c r="G23" s="124"/>
      <c r="H23" s="125"/>
    </row>
    <row r="24" spans="1:8">
      <c r="A24" s="53" t="s">
        <v>346</v>
      </c>
    </row>
    <row r="25" spans="1:8" ht="31.9" customHeight="1">
      <c r="A25" s="122" t="s">
        <v>371</v>
      </c>
      <c r="B25" s="123"/>
      <c r="C25" s="123"/>
      <c r="D25" s="123"/>
      <c r="E25" s="123"/>
      <c r="F25" s="123"/>
      <c r="G25" s="123"/>
      <c r="H25" s="123"/>
    </row>
  </sheetData>
  <mergeCells count="28">
    <mergeCell ref="A25:H25"/>
    <mergeCell ref="A22:A23"/>
    <mergeCell ref="F22:F23"/>
    <mergeCell ref="G22:G23"/>
    <mergeCell ref="H22:H23"/>
    <mergeCell ref="A18:A19"/>
    <mergeCell ref="F18:F19"/>
    <mergeCell ref="G18:G19"/>
    <mergeCell ref="H18:H19"/>
    <mergeCell ref="A20:A21"/>
    <mergeCell ref="F20:F21"/>
    <mergeCell ref="G20:G21"/>
    <mergeCell ref="H20:H21"/>
    <mergeCell ref="H6:H8"/>
    <mergeCell ref="A1:H1"/>
    <mergeCell ref="A2:A3"/>
    <mergeCell ref="B2:B3"/>
    <mergeCell ref="C2:C3"/>
    <mergeCell ref="H2:H3"/>
    <mergeCell ref="A4:A5"/>
    <mergeCell ref="F4:F5"/>
    <mergeCell ref="G4:G5"/>
    <mergeCell ref="H4:H5"/>
    <mergeCell ref="A6:A8"/>
    <mergeCell ref="C6:C7"/>
    <mergeCell ref="E6:E7"/>
    <mergeCell ref="F6:F8"/>
    <mergeCell ref="G6:G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40D048-0DC6-DE4E-9A56-B25CE2B1B030}">
  <dimension ref="A1:G42"/>
  <sheetViews>
    <sheetView workbookViewId="0">
      <selection sqref="A1:G1"/>
    </sheetView>
  </sheetViews>
  <sheetFormatPr defaultColWidth="10.7109375" defaultRowHeight="15.75"/>
  <cols>
    <col min="1" max="1" width="33" style="7" customWidth="1"/>
    <col min="2" max="16384" width="10.7109375" style="7"/>
  </cols>
  <sheetData>
    <row r="1" spans="1:7" ht="16.5" thickBot="1">
      <c r="A1" s="126" t="s">
        <v>378</v>
      </c>
      <c r="B1" s="106"/>
      <c r="C1" s="106"/>
      <c r="D1" s="106"/>
      <c r="E1" s="106"/>
      <c r="F1" s="106"/>
      <c r="G1" s="106"/>
    </row>
    <row r="2" spans="1:7" ht="32.25" thickTop="1">
      <c r="A2" s="127" t="s">
        <v>0</v>
      </c>
      <c r="B2" s="55" t="s">
        <v>189</v>
      </c>
      <c r="C2" s="55" t="s">
        <v>190</v>
      </c>
      <c r="D2" s="55" t="s">
        <v>191</v>
      </c>
      <c r="E2" s="55" t="s">
        <v>192</v>
      </c>
      <c r="F2" s="55" t="s">
        <v>193</v>
      </c>
      <c r="G2" s="55" t="s">
        <v>194</v>
      </c>
    </row>
    <row r="3" spans="1:7">
      <c r="A3" s="128"/>
      <c r="B3" s="56" t="s">
        <v>7</v>
      </c>
      <c r="C3" s="56" t="s">
        <v>8</v>
      </c>
      <c r="D3" s="56" t="s">
        <v>8</v>
      </c>
      <c r="E3" s="56" t="s">
        <v>195</v>
      </c>
      <c r="F3" s="56" t="s">
        <v>196</v>
      </c>
      <c r="G3" s="56" t="s">
        <v>196</v>
      </c>
    </row>
    <row r="4" spans="1:7">
      <c r="A4" s="131" t="s">
        <v>197</v>
      </c>
      <c r="B4" s="131"/>
      <c r="C4" s="131"/>
      <c r="D4" s="131"/>
      <c r="E4" s="131"/>
      <c r="F4" s="131"/>
      <c r="G4" s="131"/>
    </row>
    <row r="5" spans="1:7">
      <c r="A5" s="7" t="s">
        <v>198</v>
      </c>
      <c r="B5" s="57">
        <v>100</v>
      </c>
      <c r="C5" s="58" t="s">
        <v>199</v>
      </c>
      <c r="D5" s="58">
        <v>150.77000000000001</v>
      </c>
      <c r="E5" s="58" t="s">
        <v>199</v>
      </c>
      <c r="F5" s="58" t="s">
        <v>199</v>
      </c>
      <c r="G5" s="58">
        <f>D5/90.78</f>
        <v>1.6608283762943381</v>
      </c>
    </row>
    <row r="6" spans="1:7">
      <c r="A6" s="7" t="s">
        <v>200</v>
      </c>
      <c r="B6" s="57">
        <v>0</v>
      </c>
      <c r="C6" s="58" t="s">
        <v>199</v>
      </c>
      <c r="D6" s="58">
        <v>75.760000000000005</v>
      </c>
      <c r="E6" s="58" t="s">
        <v>199</v>
      </c>
      <c r="F6" s="58" t="s">
        <v>199</v>
      </c>
      <c r="G6" s="58">
        <f>D6/90.78</f>
        <v>0.83454505397664691</v>
      </c>
    </row>
    <row r="7" spans="1:7">
      <c r="A7" s="7" t="s">
        <v>201</v>
      </c>
      <c r="B7" s="57">
        <v>0</v>
      </c>
      <c r="C7" s="58" t="s">
        <v>199</v>
      </c>
      <c r="D7" s="58">
        <v>88.23</v>
      </c>
      <c r="E7" s="58" t="s">
        <v>199</v>
      </c>
      <c r="F7" s="58" t="s">
        <v>199</v>
      </c>
      <c r="G7" s="58">
        <f>D7/90.78</f>
        <v>0.9719101123595506</v>
      </c>
    </row>
    <row r="8" spans="1:7">
      <c r="A8" s="7" t="s">
        <v>202</v>
      </c>
      <c r="B8" s="57">
        <v>200</v>
      </c>
      <c r="C8" s="58" t="s">
        <v>199</v>
      </c>
      <c r="D8" s="58">
        <v>165.47</v>
      </c>
      <c r="E8" s="58" t="s">
        <v>199</v>
      </c>
      <c r="F8" s="58" t="s">
        <v>199</v>
      </c>
      <c r="G8" s="58">
        <f t="shared" ref="G8:G16" si="0">D8/90.78</f>
        <v>1.82275831680987</v>
      </c>
    </row>
    <row r="9" spans="1:7">
      <c r="A9" s="7" t="s">
        <v>203</v>
      </c>
      <c r="B9" s="57">
        <v>62</v>
      </c>
      <c r="C9" s="58" t="s">
        <v>199</v>
      </c>
      <c r="D9" s="58">
        <v>136.96</v>
      </c>
      <c r="E9" s="58" t="s">
        <v>199</v>
      </c>
      <c r="F9" s="58" t="s">
        <v>199</v>
      </c>
      <c r="G9" s="58">
        <f t="shared" si="0"/>
        <v>1.5087023573474334</v>
      </c>
    </row>
    <row r="10" spans="1:7">
      <c r="A10" s="7" t="s">
        <v>204</v>
      </c>
      <c r="B10" s="57">
        <v>0</v>
      </c>
      <c r="C10" s="58" t="s">
        <v>199</v>
      </c>
      <c r="D10" s="58">
        <v>102.02</v>
      </c>
      <c r="E10" s="58" t="s">
        <v>199</v>
      </c>
      <c r="F10" s="58" t="s">
        <v>199</v>
      </c>
      <c r="G10" s="58">
        <f t="shared" si="0"/>
        <v>1.1238158184622162</v>
      </c>
    </row>
    <row r="11" spans="1:7">
      <c r="A11" s="7" t="s">
        <v>205</v>
      </c>
      <c r="B11" s="57">
        <v>0</v>
      </c>
      <c r="C11" s="58" t="s">
        <v>199</v>
      </c>
      <c r="D11" s="58">
        <v>65.48</v>
      </c>
      <c r="E11" s="58" t="s">
        <v>199</v>
      </c>
      <c r="F11" s="58" t="s">
        <v>199</v>
      </c>
      <c r="G11" s="58">
        <f t="shared" si="0"/>
        <v>0.72130425203789383</v>
      </c>
    </row>
    <row r="12" spans="1:7">
      <c r="A12" s="7" t="s">
        <v>206</v>
      </c>
      <c r="B12" s="57">
        <v>0</v>
      </c>
      <c r="C12" s="58" t="s">
        <v>199</v>
      </c>
      <c r="D12" s="58">
        <v>98.63</v>
      </c>
      <c r="E12" s="58" t="s">
        <v>199</v>
      </c>
      <c r="F12" s="58" t="s">
        <v>199</v>
      </c>
      <c r="G12" s="58">
        <f t="shared" si="0"/>
        <v>1.0864727913637364</v>
      </c>
    </row>
    <row r="13" spans="1:7">
      <c r="A13" s="7" t="s">
        <v>207</v>
      </c>
      <c r="B13" s="57">
        <v>0</v>
      </c>
      <c r="C13" s="58" t="s">
        <v>199</v>
      </c>
      <c r="D13" s="58">
        <v>80.66</v>
      </c>
      <c r="E13" s="58" t="s">
        <v>199</v>
      </c>
      <c r="F13" s="58" t="s">
        <v>199</v>
      </c>
      <c r="G13" s="58">
        <f t="shared" si="0"/>
        <v>0.88852170081515747</v>
      </c>
    </row>
    <row r="14" spans="1:7">
      <c r="A14" s="7" t="s">
        <v>208</v>
      </c>
      <c r="B14" s="57">
        <v>0</v>
      </c>
      <c r="C14" s="58" t="s">
        <v>199</v>
      </c>
      <c r="D14" s="58">
        <v>89.93</v>
      </c>
      <c r="E14" s="58" t="s">
        <v>199</v>
      </c>
      <c r="F14" s="58" t="s">
        <v>199</v>
      </c>
      <c r="G14" s="58">
        <f t="shared" si="0"/>
        <v>0.99063670411985028</v>
      </c>
    </row>
    <row r="15" spans="1:7">
      <c r="A15" s="7" t="s">
        <v>209</v>
      </c>
      <c r="B15" s="57">
        <f>(5*18)</f>
        <v>90</v>
      </c>
      <c r="C15" s="58" t="s">
        <v>199</v>
      </c>
      <c r="D15" s="58">
        <v>160.91</v>
      </c>
      <c r="E15" s="58" t="s">
        <v>199</v>
      </c>
      <c r="F15" s="58" t="s">
        <v>199</v>
      </c>
      <c r="G15" s="58">
        <f t="shared" si="0"/>
        <v>1.7725269883234192</v>
      </c>
    </row>
    <row r="16" spans="1:7">
      <c r="A16" s="7" t="s">
        <v>210</v>
      </c>
      <c r="B16" s="57">
        <v>0</v>
      </c>
      <c r="C16" s="58">
        <v>140.34</v>
      </c>
      <c r="D16" s="58">
        <v>109.79</v>
      </c>
      <c r="E16" s="58">
        <f>100-(D16/C16*100)</f>
        <v>21.768562063559926</v>
      </c>
      <c r="F16" s="58">
        <f>C16/90.78</f>
        <v>1.5459352280237939</v>
      </c>
      <c r="G16" s="58">
        <f t="shared" si="0"/>
        <v>1.2094073584489977</v>
      </c>
    </row>
    <row r="17" spans="1:7">
      <c r="A17" s="7" t="s">
        <v>211</v>
      </c>
      <c r="B17" s="57">
        <v>0</v>
      </c>
      <c r="C17" s="58">
        <v>137.18</v>
      </c>
      <c r="D17" s="58" t="s">
        <v>199</v>
      </c>
      <c r="E17" s="58" t="s">
        <v>199</v>
      </c>
      <c r="F17" s="58">
        <f>C17/90.78</f>
        <v>1.5111257986340605</v>
      </c>
      <c r="G17" s="58" t="s">
        <v>199</v>
      </c>
    </row>
    <row r="18" spans="1:7">
      <c r="A18" s="7" t="s">
        <v>212</v>
      </c>
      <c r="B18" s="57">
        <v>0</v>
      </c>
      <c r="C18" s="58">
        <v>128.88</v>
      </c>
      <c r="D18" s="58" t="s">
        <v>199</v>
      </c>
      <c r="E18" s="58" t="s">
        <v>199</v>
      </c>
      <c r="F18" s="58">
        <f>C18/90.78</f>
        <v>1.4196959682749504</v>
      </c>
      <c r="G18" s="58" t="s">
        <v>199</v>
      </c>
    </row>
    <row r="19" spans="1:7">
      <c r="A19" s="7" t="s">
        <v>213</v>
      </c>
      <c r="B19" s="57">
        <v>0</v>
      </c>
      <c r="C19" s="58" t="s">
        <v>199</v>
      </c>
      <c r="D19" s="58">
        <v>98.83</v>
      </c>
      <c r="E19" s="58" t="s">
        <v>199</v>
      </c>
      <c r="F19" s="58" t="s">
        <v>199</v>
      </c>
      <c r="G19" s="58">
        <f t="shared" ref="G19:G41" si="1">D19/90.78</f>
        <v>1.0886759198061247</v>
      </c>
    </row>
    <row r="20" spans="1:7">
      <c r="A20" s="7" t="s">
        <v>214</v>
      </c>
      <c r="B20" s="57">
        <v>0</v>
      </c>
      <c r="C20" s="58" t="s">
        <v>199</v>
      </c>
      <c r="D20" s="58">
        <v>107.16</v>
      </c>
      <c r="E20" s="58" t="s">
        <v>199</v>
      </c>
      <c r="F20" s="58" t="s">
        <v>199</v>
      </c>
      <c r="G20" s="58">
        <f t="shared" si="1"/>
        <v>1.1804362194315927</v>
      </c>
    </row>
    <row r="21" spans="1:7">
      <c r="A21" s="7" t="s">
        <v>215</v>
      </c>
      <c r="B21" s="57">
        <v>100</v>
      </c>
      <c r="C21" s="58" t="s">
        <v>199</v>
      </c>
      <c r="D21" s="58">
        <v>145.36000000000001</v>
      </c>
      <c r="E21" s="58" t="s">
        <v>199</v>
      </c>
      <c r="F21" s="58" t="s">
        <v>199</v>
      </c>
      <c r="G21" s="58">
        <f t="shared" si="1"/>
        <v>1.6012337519277375</v>
      </c>
    </row>
    <row r="22" spans="1:7">
      <c r="A22" s="7" t="s">
        <v>216</v>
      </c>
      <c r="B22" s="57">
        <v>42</v>
      </c>
      <c r="C22" s="58" t="s">
        <v>199</v>
      </c>
      <c r="D22" s="58">
        <v>138.94999999999999</v>
      </c>
      <c r="E22" s="58" t="s">
        <v>199</v>
      </c>
      <c r="F22" s="58" t="s">
        <v>199</v>
      </c>
      <c r="G22" s="58">
        <f t="shared" si="1"/>
        <v>1.5306234853491958</v>
      </c>
    </row>
    <row r="23" spans="1:7">
      <c r="A23" s="7" t="s">
        <v>217</v>
      </c>
      <c r="B23" s="57">
        <v>0</v>
      </c>
      <c r="C23" s="58" t="s">
        <v>199</v>
      </c>
      <c r="D23" s="58">
        <v>111.74</v>
      </c>
      <c r="E23" s="58" t="s">
        <v>199</v>
      </c>
      <c r="F23" s="58" t="s">
        <v>199</v>
      </c>
      <c r="G23" s="58">
        <f t="shared" si="1"/>
        <v>1.2308878607622824</v>
      </c>
    </row>
    <row r="24" spans="1:7">
      <c r="A24" s="7" t="s">
        <v>86</v>
      </c>
      <c r="B24" s="57">
        <v>0</v>
      </c>
      <c r="C24" s="58" t="s">
        <v>199</v>
      </c>
      <c r="D24" s="58">
        <v>87.28</v>
      </c>
      <c r="E24" s="58" t="s">
        <v>199</v>
      </c>
      <c r="F24" s="58" t="s">
        <v>199</v>
      </c>
      <c r="G24" s="58">
        <f t="shared" si="1"/>
        <v>0.96144525225820665</v>
      </c>
    </row>
    <row r="25" spans="1:7">
      <c r="A25" s="7" t="s">
        <v>218</v>
      </c>
      <c r="B25" s="57">
        <f>2*18</f>
        <v>36</v>
      </c>
      <c r="C25" s="58">
        <v>139.38</v>
      </c>
      <c r="D25" s="58">
        <v>115.58</v>
      </c>
      <c r="E25" s="58">
        <f>100-(D25/C25*100)</f>
        <v>17.075620605538816</v>
      </c>
      <c r="F25" s="58">
        <f>C25/90.78</f>
        <v>1.5353602115003304</v>
      </c>
      <c r="G25" s="58">
        <f t="shared" si="1"/>
        <v>1.2731879268561357</v>
      </c>
    </row>
    <row r="26" spans="1:7">
      <c r="A26" s="7" t="s">
        <v>88</v>
      </c>
      <c r="B26" s="57">
        <f>5*18</f>
        <v>90</v>
      </c>
      <c r="C26" s="58">
        <v>100.57</v>
      </c>
      <c r="D26" s="58">
        <v>87.98</v>
      </c>
      <c r="E26" s="58">
        <f>100-(D26/C26*100)</f>
        <v>12.518643730734809</v>
      </c>
      <c r="F26" s="58">
        <f>C26/90.78</f>
        <v>1.1078431372549018</v>
      </c>
      <c r="G26" s="58">
        <f t="shared" si="1"/>
        <v>0.96915620180656536</v>
      </c>
    </row>
    <row r="27" spans="1:7">
      <c r="A27" s="7" t="s">
        <v>219</v>
      </c>
      <c r="B27" s="57">
        <v>0</v>
      </c>
      <c r="C27" s="58" t="s">
        <v>199</v>
      </c>
      <c r="D27" s="58">
        <v>89.81</v>
      </c>
      <c r="E27" s="58" t="s">
        <v>199</v>
      </c>
      <c r="F27" s="58" t="s">
        <v>199</v>
      </c>
      <c r="G27" s="58">
        <f t="shared" si="1"/>
        <v>0.98931482705441731</v>
      </c>
    </row>
    <row r="28" spans="1:7">
      <c r="A28" s="7" t="s">
        <v>184</v>
      </c>
      <c r="B28" s="57">
        <v>0</v>
      </c>
      <c r="C28" s="58">
        <v>94.5</v>
      </c>
      <c r="D28" s="58">
        <v>78.430000000000007</v>
      </c>
      <c r="E28" s="58">
        <f>100-(D28/C28*100)</f>
        <v>17.005291005290999</v>
      </c>
      <c r="F28" s="58">
        <f>C28/90.78</f>
        <v>1.0409781890284204</v>
      </c>
      <c r="G28" s="58">
        <f t="shared" si="1"/>
        <v>0.86395681868252927</v>
      </c>
    </row>
    <row r="29" spans="1:7">
      <c r="A29" s="7" t="s">
        <v>220</v>
      </c>
      <c r="B29" s="57">
        <v>0</v>
      </c>
      <c r="C29" s="58" t="s">
        <v>199</v>
      </c>
      <c r="D29" s="58">
        <v>90.41</v>
      </c>
      <c r="E29" s="58" t="s">
        <v>199</v>
      </c>
      <c r="F29" s="58" t="s">
        <v>199</v>
      </c>
      <c r="G29" s="58">
        <f t="shared" si="1"/>
        <v>0.9959242123815818</v>
      </c>
    </row>
    <row r="30" spans="1:7">
      <c r="B30" s="57"/>
      <c r="C30" s="58"/>
      <c r="D30" s="58"/>
      <c r="E30" s="58"/>
      <c r="F30" s="58"/>
      <c r="G30" s="58"/>
    </row>
    <row r="31" spans="1:7">
      <c r="A31" s="59" t="s">
        <v>221</v>
      </c>
      <c r="B31" s="57"/>
      <c r="C31" s="58"/>
      <c r="D31" s="58"/>
      <c r="E31" s="58"/>
      <c r="F31" s="58"/>
      <c r="G31" s="58"/>
    </row>
    <row r="32" spans="1:7">
      <c r="A32" s="7" t="s">
        <v>165</v>
      </c>
      <c r="B32" s="57">
        <v>500</v>
      </c>
      <c r="C32" s="58">
        <v>172.42</v>
      </c>
      <c r="D32" s="58">
        <v>155.9</v>
      </c>
      <c r="E32" s="58">
        <f>100-(D32/C32*100)</f>
        <v>9.5812550748172924</v>
      </c>
      <c r="F32" s="58">
        <f>C32/90.78</f>
        <v>1.8993170301828595</v>
      </c>
      <c r="G32" s="58">
        <f t="shared" si="1"/>
        <v>1.7173386208415951</v>
      </c>
    </row>
    <row r="33" spans="1:7">
      <c r="A33" s="7" t="s">
        <v>222</v>
      </c>
      <c r="B33" s="57">
        <v>400</v>
      </c>
      <c r="C33" s="58" t="s">
        <v>199</v>
      </c>
      <c r="D33" s="58">
        <v>161.30000000000001</v>
      </c>
      <c r="E33" s="58" t="s">
        <v>199</v>
      </c>
      <c r="F33" s="58" t="s">
        <v>199</v>
      </c>
      <c r="G33" s="58">
        <f t="shared" si="1"/>
        <v>1.7768230887860763</v>
      </c>
    </row>
    <row r="34" spans="1:7">
      <c r="A34" s="7" t="s">
        <v>223</v>
      </c>
      <c r="B34" s="57">
        <v>300</v>
      </c>
      <c r="C34" s="58" t="s">
        <v>199</v>
      </c>
      <c r="D34" s="58">
        <v>147.1</v>
      </c>
      <c r="E34" s="58" t="s">
        <v>199</v>
      </c>
      <c r="F34" s="58" t="s">
        <v>199</v>
      </c>
      <c r="G34" s="58">
        <f t="shared" si="1"/>
        <v>1.6204009693765147</v>
      </c>
    </row>
    <row r="35" spans="1:7">
      <c r="A35" s="7" t="s">
        <v>224</v>
      </c>
      <c r="B35" s="57">
        <v>450</v>
      </c>
      <c r="C35" s="58" t="s">
        <v>199</v>
      </c>
      <c r="D35" s="58">
        <v>161.6</v>
      </c>
      <c r="E35" s="58" t="s">
        <v>199</v>
      </c>
      <c r="F35" s="58" t="s">
        <v>199</v>
      </c>
      <c r="G35" s="58">
        <f t="shared" si="1"/>
        <v>1.7801277814496583</v>
      </c>
    </row>
    <row r="36" spans="1:7">
      <c r="A36" s="7" t="s">
        <v>225</v>
      </c>
      <c r="B36" s="57">
        <v>450</v>
      </c>
      <c r="C36" s="58" t="s">
        <v>199</v>
      </c>
      <c r="D36" s="58">
        <v>176.8</v>
      </c>
      <c r="E36" s="58" t="s">
        <v>199</v>
      </c>
      <c r="F36" s="58" t="s">
        <v>199</v>
      </c>
      <c r="G36" s="58">
        <f t="shared" si="1"/>
        <v>1.9475655430711611</v>
      </c>
    </row>
    <row r="37" spans="1:7">
      <c r="A37" s="7" t="s">
        <v>226</v>
      </c>
      <c r="B37" s="57">
        <v>350</v>
      </c>
      <c r="C37" s="58" t="s">
        <v>199</v>
      </c>
      <c r="D37" s="58">
        <v>192.7</v>
      </c>
      <c r="E37" s="58" t="s">
        <v>199</v>
      </c>
      <c r="F37" s="58" t="s">
        <v>199</v>
      </c>
      <c r="G37" s="58">
        <f t="shared" si="1"/>
        <v>2.1227142542410222</v>
      </c>
    </row>
    <row r="38" spans="1:7">
      <c r="A38" s="7" t="s">
        <v>227</v>
      </c>
      <c r="B38" s="57">
        <v>450</v>
      </c>
      <c r="C38" s="58" t="s">
        <v>199</v>
      </c>
      <c r="D38" s="58">
        <v>178.7</v>
      </c>
      <c r="E38" s="58" t="s">
        <v>199</v>
      </c>
      <c r="F38" s="58" t="s">
        <v>199</v>
      </c>
      <c r="G38" s="58">
        <f t="shared" si="1"/>
        <v>1.9684952632738486</v>
      </c>
    </row>
    <row r="39" spans="1:7">
      <c r="A39" s="7" t="s">
        <v>228</v>
      </c>
      <c r="B39" s="57">
        <v>375</v>
      </c>
      <c r="C39" s="58" t="s">
        <v>199</v>
      </c>
      <c r="D39" s="58">
        <v>195.7</v>
      </c>
      <c r="E39" s="58" t="s">
        <v>199</v>
      </c>
      <c r="F39" s="58" t="s">
        <v>199</v>
      </c>
      <c r="G39" s="58">
        <f t="shared" si="1"/>
        <v>2.1557611808768451</v>
      </c>
    </row>
    <row r="40" spans="1:7">
      <c r="A40" s="7" t="s">
        <v>229</v>
      </c>
      <c r="B40" s="57">
        <v>250</v>
      </c>
      <c r="C40" s="58" t="s">
        <v>199</v>
      </c>
      <c r="D40" s="58">
        <v>186.5</v>
      </c>
      <c r="E40" s="58" t="s">
        <v>199</v>
      </c>
      <c r="F40" s="58" t="s">
        <v>199</v>
      </c>
      <c r="G40" s="58">
        <f t="shared" si="1"/>
        <v>2.0544172725269885</v>
      </c>
    </row>
    <row r="41" spans="1:7">
      <c r="A41" s="12" t="s">
        <v>230</v>
      </c>
      <c r="B41" s="60">
        <v>250</v>
      </c>
      <c r="C41" s="58" t="s">
        <v>199</v>
      </c>
      <c r="D41" s="61">
        <v>163.9</v>
      </c>
      <c r="E41" s="58" t="s">
        <v>199</v>
      </c>
      <c r="F41" s="58" t="s">
        <v>199</v>
      </c>
      <c r="G41" s="61">
        <f t="shared" si="1"/>
        <v>1.8054637585371227</v>
      </c>
    </row>
    <row r="42" spans="1:7" ht="96" customHeight="1">
      <c r="A42" s="129" t="s">
        <v>372</v>
      </c>
      <c r="B42" s="130"/>
      <c r="C42" s="130"/>
      <c r="D42" s="130"/>
      <c r="E42" s="130"/>
      <c r="F42" s="130"/>
      <c r="G42" s="130"/>
    </row>
  </sheetData>
  <mergeCells count="4">
    <mergeCell ref="A1:G1"/>
    <mergeCell ref="A2:A3"/>
    <mergeCell ref="A42:G42"/>
    <mergeCell ref="A4:G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351F6D-A3CC-0241-AF2F-45C6DEE1864E}">
  <dimension ref="A1:M107"/>
  <sheetViews>
    <sheetView workbookViewId="0">
      <selection sqref="A1:M1"/>
    </sheetView>
  </sheetViews>
  <sheetFormatPr defaultColWidth="10.7109375" defaultRowHeight="15.75"/>
  <cols>
    <col min="1" max="1" width="19.7109375" style="7" bestFit="1" customWidth="1"/>
    <col min="2" max="16384" width="10.7109375" style="7"/>
  </cols>
  <sheetData>
    <row r="1" spans="1:13" ht="16.5" thickBot="1">
      <c r="A1" s="126" t="s">
        <v>379</v>
      </c>
      <c r="B1" s="106"/>
      <c r="C1" s="106"/>
      <c r="D1" s="106"/>
      <c r="E1" s="106"/>
      <c r="F1" s="106"/>
      <c r="G1" s="106"/>
      <c r="H1" s="106"/>
      <c r="I1" s="106"/>
      <c r="J1" s="106"/>
      <c r="K1" s="106"/>
      <c r="L1" s="106"/>
      <c r="M1" s="106"/>
    </row>
    <row r="2" spans="1:13" ht="32.25" thickTop="1">
      <c r="A2" s="132" t="s">
        <v>0</v>
      </c>
      <c r="B2" s="31" t="s">
        <v>231</v>
      </c>
      <c r="C2" s="31" t="s">
        <v>232</v>
      </c>
      <c r="D2" s="6" t="s">
        <v>233</v>
      </c>
      <c r="E2" s="6" t="s">
        <v>234</v>
      </c>
      <c r="F2" s="31" t="s">
        <v>235</v>
      </c>
      <c r="G2" s="31" t="s">
        <v>236</v>
      </c>
      <c r="H2" s="31" t="s">
        <v>237</v>
      </c>
      <c r="I2" s="31" t="s">
        <v>238</v>
      </c>
      <c r="J2" s="31" t="s">
        <v>239</v>
      </c>
      <c r="K2" s="31" t="s">
        <v>240</v>
      </c>
      <c r="L2" s="31" t="s">
        <v>241</v>
      </c>
      <c r="M2" s="29" t="s">
        <v>242</v>
      </c>
    </row>
    <row r="3" spans="1:13">
      <c r="A3" s="105"/>
      <c r="B3" s="32" t="s">
        <v>243</v>
      </c>
      <c r="C3" s="32" t="s">
        <v>243</v>
      </c>
      <c r="D3" s="32" t="s">
        <v>243</v>
      </c>
      <c r="E3" s="32" t="s">
        <v>243</v>
      </c>
      <c r="F3" s="32" t="s">
        <v>243</v>
      </c>
      <c r="G3" s="32" t="s">
        <v>243</v>
      </c>
      <c r="H3" s="32" t="s">
        <v>243</v>
      </c>
      <c r="I3" s="32" t="s">
        <v>243</v>
      </c>
      <c r="J3" s="32" t="s">
        <v>243</v>
      </c>
      <c r="K3" s="32" t="s">
        <v>243</v>
      </c>
      <c r="L3" s="32" t="s">
        <v>243</v>
      </c>
      <c r="M3" s="40" t="s">
        <v>243</v>
      </c>
    </row>
    <row r="4" spans="1:13">
      <c r="A4" s="7" t="s">
        <v>161</v>
      </c>
      <c r="B4" s="14">
        <v>80.148499999999999</v>
      </c>
      <c r="C4" s="14">
        <v>0.42349999999999999</v>
      </c>
      <c r="D4" s="14">
        <v>10.309000000000001</v>
      </c>
      <c r="E4" s="14">
        <v>3.081</v>
      </c>
      <c r="F4" s="14">
        <v>0.13200000000000001</v>
      </c>
      <c r="G4" s="14">
        <v>0.77350000000000008</v>
      </c>
      <c r="H4" s="14">
        <v>1.3605</v>
      </c>
      <c r="I4" s="14">
        <v>1.357</v>
      </c>
      <c r="J4" s="14">
        <v>1.7789999999999999</v>
      </c>
      <c r="K4" s="14">
        <v>0.13900000000000001</v>
      </c>
      <c r="L4" s="14">
        <v>99.503</v>
      </c>
      <c r="M4" s="14">
        <v>12.786834582399752</v>
      </c>
    </row>
    <row r="5" spans="1:13">
      <c r="A5" s="7" t="s">
        <v>163</v>
      </c>
      <c r="B5" s="14">
        <v>80.188000000000002</v>
      </c>
      <c r="C5" s="14">
        <v>0.40900000000000003</v>
      </c>
      <c r="D5" s="14">
        <v>10.2555</v>
      </c>
      <c r="E5" s="14">
        <v>3.0084999999999997</v>
      </c>
      <c r="F5" s="14">
        <v>0.11</v>
      </c>
      <c r="G5" s="14">
        <v>0.74350000000000005</v>
      </c>
      <c r="H5" s="14">
        <v>1.2835000000000001</v>
      </c>
      <c r="I5" s="14">
        <v>1.3360000000000001</v>
      </c>
      <c r="J5" s="14">
        <v>1.7765</v>
      </c>
      <c r="K5" s="14">
        <v>0.1215</v>
      </c>
      <c r="L5" s="14">
        <v>99.231999999999999</v>
      </c>
      <c r="M5" s="14">
        <v>12.100430525393449</v>
      </c>
    </row>
    <row r="6" spans="1:13">
      <c r="A6" s="7" t="s">
        <v>19</v>
      </c>
      <c r="B6" s="14">
        <v>70.508499999999998</v>
      </c>
      <c r="C6" s="14">
        <v>0.40449999999999997</v>
      </c>
      <c r="D6" s="14">
        <v>9.0764999999999993</v>
      </c>
      <c r="E6" s="14">
        <v>3.1150000000000002</v>
      </c>
      <c r="F6" s="14">
        <v>0.11</v>
      </c>
      <c r="G6" s="14">
        <v>3.9420000000000002</v>
      </c>
      <c r="H6" s="14">
        <v>9.2590000000000003</v>
      </c>
      <c r="I6" s="14">
        <v>1.2905</v>
      </c>
      <c r="J6" s="14">
        <v>1.7595000000000001</v>
      </c>
      <c r="K6" s="14">
        <v>0.1245</v>
      </c>
      <c r="L6" s="14">
        <v>99.59</v>
      </c>
      <c r="M6" s="14">
        <v>11.5835910496635</v>
      </c>
    </row>
    <row r="7" spans="1:13">
      <c r="A7" s="7" t="s">
        <v>162</v>
      </c>
      <c r="B7" s="14">
        <v>70.496499999999997</v>
      </c>
      <c r="C7" s="14">
        <v>0.4325</v>
      </c>
      <c r="D7" s="14">
        <v>9.7104999999999997</v>
      </c>
      <c r="E7" s="14">
        <v>3.3340000000000001</v>
      </c>
      <c r="F7" s="14">
        <v>0.11600000000000001</v>
      </c>
      <c r="G7" s="14">
        <v>3.6284999999999998</v>
      </c>
      <c r="H7" s="14">
        <v>8.8140000000000001</v>
      </c>
      <c r="I7" s="14">
        <v>1.244</v>
      </c>
      <c r="J7" s="14">
        <v>1.8560000000000001</v>
      </c>
      <c r="K7" s="14">
        <v>0.124</v>
      </c>
      <c r="L7" s="14">
        <v>99.756</v>
      </c>
      <c r="M7" s="14">
        <v>11.456985470812191</v>
      </c>
    </row>
    <row r="8" spans="1:13">
      <c r="A8" s="7" t="s">
        <v>21</v>
      </c>
      <c r="B8" s="14">
        <v>78.399500000000003</v>
      </c>
      <c r="C8" s="14">
        <v>0.54700000000000004</v>
      </c>
      <c r="D8" s="14">
        <v>11.279</v>
      </c>
      <c r="E8" s="14">
        <v>3.6065</v>
      </c>
      <c r="F8" s="14">
        <v>9.4E-2</v>
      </c>
      <c r="G8" s="14">
        <v>0.79300000000000004</v>
      </c>
      <c r="H8" s="14">
        <v>1.1315</v>
      </c>
      <c r="I8" s="14">
        <v>1.3460000000000001</v>
      </c>
      <c r="J8" s="14">
        <v>2.1325000000000003</v>
      </c>
      <c r="K8" s="14">
        <v>0.17</v>
      </c>
      <c r="L8" s="14">
        <v>99.498999999999995</v>
      </c>
      <c r="M8" s="14">
        <v>10.660586640374603</v>
      </c>
    </row>
    <row r="9" spans="1:13">
      <c r="A9" s="7" t="s">
        <v>166</v>
      </c>
      <c r="B9" s="14">
        <v>76.853499999999997</v>
      </c>
      <c r="C9" s="14">
        <v>0.48</v>
      </c>
      <c r="D9" s="14">
        <v>11.154499999999999</v>
      </c>
      <c r="E9" s="14">
        <v>3.7705000000000002</v>
      </c>
      <c r="F9" s="14">
        <v>8.5500000000000007E-2</v>
      </c>
      <c r="G9" s="14">
        <v>1.105</v>
      </c>
      <c r="H9" s="14">
        <v>2.4480000000000004</v>
      </c>
      <c r="I9" s="14">
        <v>1.403</v>
      </c>
      <c r="J9" s="14">
        <v>2.0170000000000003</v>
      </c>
      <c r="K9" s="14">
        <v>0.14300000000000002</v>
      </c>
      <c r="L9" s="14">
        <v>99.45999999999998</v>
      </c>
      <c r="M9" s="14">
        <v>10.83970546587372</v>
      </c>
    </row>
    <row r="10" spans="1:13">
      <c r="A10" s="7" t="s">
        <v>164</v>
      </c>
      <c r="B10" s="14">
        <v>74.308500000000009</v>
      </c>
      <c r="C10" s="14">
        <v>0.24099999999999999</v>
      </c>
      <c r="D10" s="14">
        <v>8.4924999999999997</v>
      </c>
      <c r="E10" s="14">
        <v>2.5385</v>
      </c>
      <c r="F10" s="14">
        <v>8.1500000000000003E-2</v>
      </c>
      <c r="G10" s="14">
        <v>2.6174999999999997</v>
      </c>
      <c r="H10" s="14">
        <v>7.7070000000000007</v>
      </c>
      <c r="I10" s="14">
        <v>1.6755</v>
      </c>
      <c r="J10" s="14">
        <v>1.5975000000000001</v>
      </c>
      <c r="K10" s="14">
        <v>0.1</v>
      </c>
      <c r="L10" s="14">
        <v>99.359499999999997</v>
      </c>
      <c r="M10" s="14">
        <v>8.7449704648574755</v>
      </c>
    </row>
    <row r="11" spans="1:13">
      <c r="A11" s="7" t="s">
        <v>27</v>
      </c>
      <c r="B11" s="14">
        <v>77.241</v>
      </c>
      <c r="C11" s="14">
        <v>0.23949999999999999</v>
      </c>
      <c r="D11" s="14">
        <v>8.3210000000000015</v>
      </c>
      <c r="E11" s="14">
        <v>2.6065</v>
      </c>
      <c r="F11" s="14">
        <v>0.09</v>
      </c>
      <c r="G11" s="14">
        <v>2.1160000000000001</v>
      </c>
      <c r="H11" s="14">
        <v>5.4619999999999997</v>
      </c>
      <c r="I11" s="14">
        <v>1.6859999999999999</v>
      </c>
      <c r="J11" s="14">
        <v>1.6030000000000002</v>
      </c>
      <c r="K11" s="14">
        <v>9.7500000000000003E-2</v>
      </c>
      <c r="L11" s="14">
        <v>99.462499999999977</v>
      </c>
      <c r="M11" s="14">
        <v>7.0905658639900953</v>
      </c>
    </row>
    <row r="12" spans="1:13">
      <c r="A12" s="7" t="s">
        <v>244</v>
      </c>
      <c r="B12" s="14">
        <v>70.239000000000004</v>
      </c>
      <c r="C12" s="14">
        <v>0.44750000000000001</v>
      </c>
      <c r="D12" s="14">
        <v>9.9340000000000011</v>
      </c>
      <c r="E12" s="14">
        <v>3.4249999999999998</v>
      </c>
      <c r="F12" s="14">
        <v>6.9500000000000006E-2</v>
      </c>
      <c r="G12" s="14">
        <v>3.1619999999999999</v>
      </c>
      <c r="H12" s="14">
        <v>9.2169999999999987</v>
      </c>
      <c r="I12" s="14">
        <v>1.3145</v>
      </c>
      <c r="J12" s="14">
        <v>1.877</v>
      </c>
      <c r="K12" s="14">
        <v>0.13350000000000001</v>
      </c>
      <c r="L12" s="14">
        <v>99.819000000000017</v>
      </c>
      <c r="M12" s="14">
        <v>11.383267772415747</v>
      </c>
    </row>
    <row r="13" spans="1:13">
      <c r="A13" s="7" t="s">
        <v>168</v>
      </c>
      <c r="B13" s="14">
        <v>79.56</v>
      </c>
      <c r="C13" s="14">
        <v>0.43049999999999999</v>
      </c>
      <c r="D13" s="14">
        <v>10.39</v>
      </c>
      <c r="E13" s="14">
        <v>3.0670000000000002</v>
      </c>
      <c r="F13" s="14">
        <v>7.8E-2</v>
      </c>
      <c r="G13" s="14">
        <v>0.72849999999999993</v>
      </c>
      <c r="H13" s="14">
        <v>1.4410000000000001</v>
      </c>
      <c r="I13" s="14">
        <v>1.5285</v>
      </c>
      <c r="J13" s="14">
        <v>1.8494999999999999</v>
      </c>
      <c r="K13" s="14">
        <v>0.1215</v>
      </c>
      <c r="L13" s="14">
        <v>99.194500000000005</v>
      </c>
      <c r="M13" s="14">
        <v>9.3750000000000551</v>
      </c>
    </row>
    <row r="14" spans="1:13">
      <c r="A14" s="7" t="s">
        <v>167</v>
      </c>
      <c r="B14" s="14">
        <v>72.425000000000011</v>
      </c>
      <c r="C14" s="14">
        <v>0.35199999999999998</v>
      </c>
      <c r="D14" s="14">
        <v>9.2540000000000013</v>
      </c>
      <c r="E14" s="14">
        <v>2.6680000000000001</v>
      </c>
      <c r="F14" s="14">
        <v>7.400000000000001E-2</v>
      </c>
      <c r="G14" s="14">
        <v>2.9755000000000003</v>
      </c>
      <c r="H14" s="14">
        <v>8.3745000000000012</v>
      </c>
      <c r="I14" s="14">
        <v>1.5585</v>
      </c>
      <c r="J14" s="14">
        <v>1.7669999999999999</v>
      </c>
      <c r="K14" s="14">
        <v>9.7500000000000003E-2</v>
      </c>
      <c r="L14" s="14">
        <v>99.545999999999992</v>
      </c>
      <c r="M14" s="14">
        <v>9.7440483795409492</v>
      </c>
    </row>
    <row r="15" spans="1:13">
      <c r="A15" s="7" t="s">
        <v>170</v>
      </c>
      <c r="B15" s="14">
        <v>78.813999999999993</v>
      </c>
      <c r="C15" s="14">
        <v>0.626</v>
      </c>
      <c r="D15" s="14">
        <v>10.981</v>
      </c>
      <c r="E15" s="14">
        <v>3.6025</v>
      </c>
      <c r="F15" s="14">
        <v>0.11650000000000001</v>
      </c>
      <c r="G15" s="14">
        <v>0.70899999999999996</v>
      </c>
      <c r="H15" s="14">
        <v>1.1240000000000001</v>
      </c>
      <c r="I15" s="14">
        <v>0.96799999999999997</v>
      </c>
      <c r="J15" s="14">
        <v>1.76</v>
      </c>
      <c r="K15" s="14">
        <v>0.21049999999999999</v>
      </c>
      <c r="L15" s="14">
        <v>98.91149999999999</v>
      </c>
      <c r="M15" s="14">
        <v>16.479876757173063</v>
      </c>
    </row>
    <row r="16" spans="1:13">
      <c r="A16" s="7" t="s">
        <v>44</v>
      </c>
      <c r="B16" s="14">
        <v>69.238500000000002</v>
      </c>
      <c r="C16" s="14">
        <v>0.5455000000000001</v>
      </c>
      <c r="D16" s="14">
        <v>11.192</v>
      </c>
      <c r="E16" s="14">
        <v>4.1234999999999999</v>
      </c>
      <c r="F16" s="14">
        <v>4.3999999999999997E-2</v>
      </c>
      <c r="G16" s="14">
        <v>1.7755000000000001</v>
      </c>
      <c r="H16" s="14">
        <v>6.492</v>
      </c>
      <c r="I16" s="14">
        <v>0.82650000000000001</v>
      </c>
      <c r="J16" s="14">
        <v>1.7655000000000001</v>
      </c>
      <c r="K16" s="14">
        <v>0.13300000000000001</v>
      </c>
      <c r="L16" s="14">
        <v>96.135999999999996</v>
      </c>
      <c r="M16" s="14">
        <v>9.1688521283034845</v>
      </c>
    </row>
    <row r="17" spans="1:13">
      <c r="A17" s="7" t="s">
        <v>46</v>
      </c>
      <c r="B17" s="14">
        <v>81.647000000000006</v>
      </c>
      <c r="C17" s="14">
        <v>0.35699999999999998</v>
      </c>
      <c r="D17" s="14">
        <v>9.3635000000000002</v>
      </c>
      <c r="E17" s="14">
        <v>2.5365000000000002</v>
      </c>
      <c r="F17" s="14">
        <v>7.0000000000000007E-2</v>
      </c>
      <c r="G17" s="14">
        <v>0.53750000000000009</v>
      </c>
      <c r="H17" s="14">
        <v>1.2635000000000001</v>
      </c>
      <c r="I17" s="14">
        <v>1.8279999999999998</v>
      </c>
      <c r="J17" s="14">
        <v>1.7995000000000001</v>
      </c>
      <c r="K17" s="14">
        <v>5.8000000000000003E-2</v>
      </c>
      <c r="L17" s="14">
        <v>99.46050000000001</v>
      </c>
      <c r="M17" s="14">
        <v>4.3546651212849063</v>
      </c>
    </row>
    <row r="18" spans="1:13">
      <c r="A18" s="7" t="s">
        <v>51</v>
      </c>
      <c r="B18" s="14">
        <v>73.016000000000005</v>
      </c>
      <c r="C18" s="14">
        <v>0.311</v>
      </c>
      <c r="D18" s="14">
        <v>8.7660000000000018</v>
      </c>
      <c r="E18" s="14">
        <v>2.4329999999999998</v>
      </c>
      <c r="F18" s="14">
        <v>5.9499999999999997E-2</v>
      </c>
      <c r="G18" s="14">
        <v>3.3040000000000003</v>
      </c>
      <c r="H18" s="14">
        <v>8.474499999999999</v>
      </c>
      <c r="I18" s="14">
        <v>1.679</v>
      </c>
      <c r="J18" s="14">
        <v>1.754</v>
      </c>
      <c r="K18" s="14">
        <v>0.1</v>
      </c>
      <c r="L18" s="14">
        <v>99.89700000000002</v>
      </c>
      <c r="M18" s="14">
        <v>10.171239942232269</v>
      </c>
    </row>
    <row r="19" spans="1:13">
      <c r="A19" s="7" t="s">
        <v>172</v>
      </c>
      <c r="B19" s="14">
        <v>78.109000000000009</v>
      </c>
      <c r="C19" s="14">
        <v>0.45050000000000001</v>
      </c>
      <c r="D19" s="14">
        <v>10.257999999999999</v>
      </c>
      <c r="E19" s="14">
        <v>3.1805000000000003</v>
      </c>
      <c r="F19" s="14">
        <v>9.2499999999999999E-2</v>
      </c>
      <c r="G19" s="14">
        <v>1.028</v>
      </c>
      <c r="H19" s="14">
        <v>2.2324999999999999</v>
      </c>
      <c r="I19" s="14">
        <v>1.486</v>
      </c>
      <c r="J19" s="14">
        <v>1.9504999999999999</v>
      </c>
      <c r="K19" s="14">
        <v>0.13600000000000001</v>
      </c>
      <c r="L19" s="14">
        <v>98.923500000000004</v>
      </c>
      <c r="M19" s="14">
        <v>9.3647912885662237</v>
      </c>
    </row>
    <row r="20" spans="1:13">
      <c r="A20" s="7" t="s">
        <v>204</v>
      </c>
      <c r="B20" s="14">
        <v>77.621499999999997</v>
      </c>
      <c r="C20" s="14">
        <v>0.47250000000000003</v>
      </c>
      <c r="D20" s="14">
        <v>10.69</v>
      </c>
      <c r="E20" s="14">
        <v>3.4545000000000003</v>
      </c>
      <c r="F20" s="14">
        <v>9.9500000000000005E-2</v>
      </c>
      <c r="G20" s="14">
        <v>1.0780000000000001</v>
      </c>
      <c r="H20" s="14">
        <v>2.2225000000000001</v>
      </c>
      <c r="I20" s="14">
        <v>1.536</v>
      </c>
      <c r="J20" s="14">
        <v>1.9890000000000001</v>
      </c>
      <c r="K20" s="14">
        <v>0.14250000000000002</v>
      </c>
      <c r="L20" s="14">
        <v>99.306000000000012</v>
      </c>
      <c r="M20" s="14">
        <v>9.0876379337918038</v>
      </c>
    </row>
    <row r="21" spans="1:13">
      <c r="A21" s="7" t="s">
        <v>171</v>
      </c>
      <c r="B21" s="14">
        <v>72.407499999999999</v>
      </c>
      <c r="C21" s="14">
        <v>0.48499999999999999</v>
      </c>
      <c r="D21" s="14">
        <v>10.222000000000001</v>
      </c>
      <c r="E21" s="14">
        <v>3.4664999999999999</v>
      </c>
      <c r="F21" s="14">
        <v>9.2999999999999999E-2</v>
      </c>
      <c r="G21" s="14">
        <v>2.84</v>
      </c>
      <c r="H21" s="14">
        <v>6.6555</v>
      </c>
      <c r="I21" s="14">
        <v>1.296</v>
      </c>
      <c r="J21" s="14">
        <v>1.9375</v>
      </c>
      <c r="K21" s="14">
        <v>0.125</v>
      </c>
      <c r="L21" s="14">
        <v>99.527999999999992</v>
      </c>
      <c r="M21" s="14">
        <v>9.5907978082617262</v>
      </c>
    </row>
    <row r="22" spans="1:13">
      <c r="A22" s="7" t="s">
        <v>61</v>
      </c>
      <c r="B22" s="14">
        <v>71.876000000000005</v>
      </c>
      <c r="C22" s="14">
        <v>0.52849999999999997</v>
      </c>
      <c r="D22" s="14">
        <v>10.688000000000001</v>
      </c>
      <c r="E22" s="14">
        <v>3.6535000000000002</v>
      </c>
      <c r="F22" s="14">
        <v>8.1500000000000003E-2</v>
      </c>
      <c r="G22" s="14">
        <v>2.9055</v>
      </c>
      <c r="H22" s="14">
        <v>6.3019999999999996</v>
      </c>
      <c r="I22" s="14">
        <v>1.2695000000000001</v>
      </c>
      <c r="J22" s="14">
        <v>2.0065</v>
      </c>
      <c r="K22" s="14">
        <v>0.13350000000000001</v>
      </c>
      <c r="L22" s="14">
        <v>99.444500000000005</v>
      </c>
      <c r="M22" s="14">
        <v>9.4728611991276246</v>
      </c>
    </row>
    <row r="23" spans="1:13">
      <c r="A23" s="7" t="s">
        <v>173</v>
      </c>
      <c r="B23" s="14">
        <v>76.547499999999999</v>
      </c>
      <c r="C23" s="14">
        <v>0.54700000000000004</v>
      </c>
      <c r="D23" s="14">
        <v>11.540500000000002</v>
      </c>
      <c r="E23" s="14">
        <v>3.8355000000000001</v>
      </c>
      <c r="F23" s="14">
        <v>8.4500000000000006E-2</v>
      </c>
      <c r="G23" s="14">
        <v>1.1274999999999999</v>
      </c>
      <c r="H23" s="14">
        <v>2.0720000000000001</v>
      </c>
      <c r="I23" s="14">
        <v>1.2709999999999999</v>
      </c>
      <c r="J23" s="14">
        <v>2.0339999999999998</v>
      </c>
      <c r="K23" s="14">
        <v>0.20250000000000001</v>
      </c>
      <c r="L23" s="14">
        <v>99.262</v>
      </c>
      <c r="M23" s="14">
        <v>15.731414868105563</v>
      </c>
    </row>
    <row r="24" spans="1:13">
      <c r="A24" s="7" t="s">
        <v>66</v>
      </c>
      <c r="B24" s="14">
        <v>74.105999999999995</v>
      </c>
      <c r="C24" s="14">
        <v>0.28700000000000003</v>
      </c>
      <c r="D24" s="14">
        <v>8.9185000000000016</v>
      </c>
      <c r="E24" s="14">
        <v>2.6464999999999996</v>
      </c>
      <c r="F24" s="14">
        <v>0.10300000000000001</v>
      </c>
      <c r="G24" s="14">
        <v>2.7755000000000001</v>
      </c>
      <c r="H24" s="14">
        <v>7.343</v>
      </c>
      <c r="I24" s="14">
        <v>1.4864999999999999</v>
      </c>
      <c r="J24" s="14">
        <v>1.6764999999999999</v>
      </c>
      <c r="K24" s="14">
        <v>0.108</v>
      </c>
      <c r="L24" s="14">
        <v>99.450500000000005</v>
      </c>
      <c r="M24" s="14">
        <v>9.4828159276739932</v>
      </c>
    </row>
    <row r="25" spans="1:13">
      <c r="A25" s="7" t="s">
        <v>174</v>
      </c>
      <c r="B25" s="14">
        <v>81.064000000000007</v>
      </c>
      <c r="C25" s="14">
        <v>0.443</v>
      </c>
      <c r="D25" s="14">
        <v>9.89</v>
      </c>
      <c r="E25" s="14">
        <v>2.7765000000000004</v>
      </c>
      <c r="F25" s="14">
        <v>0.124</v>
      </c>
      <c r="G25" s="14">
        <v>0.58299999999999996</v>
      </c>
      <c r="H25" s="14">
        <v>0.94500000000000006</v>
      </c>
      <c r="I25" s="14">
        <v>1.3340000000000001</v>
      </c>
      <c r="J25" s="14">
        <v>1.8955</v>
      </c>
      <c r="K25" s="14">
        <v>0.123</v>
      </c>
      <c r="L25" s="14">
        <v>99.177999999999997</v>
      </c>
      <c r="M25" s="14">
        <v>11.746005532389214</v>
      </c>
    </row>
    <row r="26" spans="1:13">
      <c r="A26" s="43" t="s">
        <v>245</v>
      </c>
      <c r="B26" s="14">
        <v>80.944000000000003</v>
      </c>
      <c r="C26" s="14">
        <v>0.442</v>
      </c>
      <c r="D26" s="14">
        <v>10.5175</v>
      </c>
      <c r="E26" s="14">
        <v>2.984</v>
      </c>
      <c r="F26" s="14">
        <v>7.4499999999999997E-2</v>
      </c>
      <c r="G26" s="14">
        <v>0.60799999999999998</v>
      </c>
      <c r="H26" s="14">
        <v>0.88650000000000007</v>
      </c>
      <c r="I26" s="14">
        <v>1.3895</v>
      </c>
      <c r="J26" s="14">
        <v>1.9</v>
      </c>
      <c r="K26" s="14">
        <v>9.0999999999999998E-2</v>
      </c>
      <c r="L26" s="14">
        <v>99.837000000000003</v>
      </c>
      <c r="M26" s="14">
        <v>6.3443902771622609</v>
      </c>
    </row>
    <row r="27" spans="1:13">
      <c r="A27" s="43" t="s">
        <v>246</v>
      </c>
      <c r="B27" s="14">
        <v>80.041500000000013</v>
      </c>
      <c r="C27" s="14">
        <v>0.44750000000000001</v>
      </c>
      <c r="D27" s="14">
        <v>11.126999999999999</v>
      </c>
      <c r="E27" s="14">
        <v>3.2530000000000001</v>
      </c>
      <c r="F27" s="14">
        <v>7.1000000000000008E-2</v>
      </c>
      <c r="G27" s="14">
        <v>0.69100000000000006</v>
      </c>
      <c r="H27" s="14">
        <v>0.89050000000000007</v>
      </c>
      <c r="I27" s="14">
        <v>1.3925000000000001</v>
      </c>
      <c r="J27" s="14">
        <v>1.911</v>
      </c>
      <c r="K27" s="14">
        <v>7.3499999999999996E-2</v>
      </c>
      <c r="L27" s="14">
        <v>99.898499999999984</v>
      </c>
      <c r="M27" s="14">
        <v>5.6578947368420893</v>
      </c>
    </row>
    <row r="28" spans="1:13">
      <c r="A28" s="43" t="s">
        <v>69</v>
      </c>
      <c r="B28" s="14">
        <v>80.0655</v>
      </c>
      <c r="C28" s="14">
        <v>0.39</v>
      </c>
      <c r="D28" s="14">
        <v>10.797499999999999</v>
      </c>
      <c r="E28" s="14">
        <v>3.1245000000000003</v>
      </c>
      <c r="F28" s="14">
        <v>8.8999999999999996E-2</v>
      </c>
      <c r="G28" s="14">
        <v>0.68149999999999999</v>
      </c>
      <c r="H28" s="14">
        <v>0.95950000000000002</v>
      </c>
      <c r="I28" s="14">
        <v>1.5740000000000001</v>
      </c>
      <c r="J28" s="14">
        <v>1.8839999999999999</v>
      </c>
      <c r="K28" s="14">
        <v>0.06</v>
      </c>
      <c r="L28" s="14">
        <v>99.625500000000002</v>
      </c>
      <c r="M28" s="14">
        <v>4.7153677009529238</v>
      </c>
    </row>
    <row r="29" spans="1:13">
      <c r="A29" s="43" t="s">
        <v>247</v>
      </c>
      <c r="B29" s="14">
        <v>81.165500000000009</v>
      </c>
      <c r="C29" s="14">
        <v>0.34350000000000003</v>
      </c>
      <c r="D29" s="14">
        <v>10.091000000000001</v>
      </c>
      <c r="E29" s="14">
        <v>2.7489999999999997</v>
      </c>
      <c r="F29" s="14">
        <v>7.85E-2</v>
      </c>
      <c r="G29" s="14">
        <v>0.62149999999999994</v>
      </c>
      <c r="H29" s="14">
        <v>0.99550000000000005</v>
      </c>
      <c r="I29" s="14">
        <v>1.635</v>
      </c>
      <c r="J29" s="14">
        <v>1.831</v>
      </c>
      <c r="K29" s="14">
        <v>5.2999999999999999E-2</v>
      </c>
      <c r="L29" s="14">
        <v>99.563500000000005</v>
      </c>
      <c r="M29" s="14">
        <v>3.4460366249621432</v>
      </c>
    </row>
    <row r="30" spans="1:13">
      <c r="A30" s="43" t="s">
        <v>248</v>
      </c>
      <c r="B30" s="14">
        <v>81.209000000000003</v>
      </c>
      <c r="C30" s="14">
        <v>0.33450000000000002</v>
      </c>
      <c r="D30" s="14">
        <v>10.134</v>
      </c>
      <c r="E30" s="14">
        <v>2.6764999999999999</v>
      </c>
      <c r="F30" s="14">
        <v>7.9000000000000001E-2</v>
      </c>
      <c r="G30" s="14">
        <v>0.60899999999999999</v>
      </c>
      <c r="H30" s="14">
        <v>1.0760000000000001</v>
      </c>
      <c r="I30" s="14">
        <v>1.762</v>
      </c>
      <c r="J30" s="14">
        <v>1.8774999999999999</v>
      </c>
      <c r="K30" s="14">
        <v>5.8000000000000003E-2</v>
      </c>
      <c r="L30" s="14">
        <v>99.8155</v>
      </c>
      <c r="M30" s="14">
        <v>3.0160564165902799</v>
      </c>
    </row>
    <row r="31" spans="1:13">
      <c r="A31" s="43" t="s">
        <v>249</v>
      </c>
      <c r="B31" s="14">
        <v>80.692499999999995</v>
      </c>
      <c r="C31" s="14">
        <v>0.374</v>
      </c>
      <c r="D31" s="14">
        <v>10.0565</v>
      </c>
      <c r="E31" s="14">
        <v>2.823</v>
      </c>
      <c r="F31" s="14">
        <v>8.7499999999999994E-2</v>
      </c>
      <c r="G31" s="14">
        <v>0.65850000000000009</v>
      </c>
      <c r="H31" s="14">
        <v>1.1420000000000001</v>
      </c>
      <c r="I31" s="14">
        <v>1.7600000000000002</v>
      </c>
      <c r="J31" s="14">
        <v>1.899</v>
      </c>
      <c r="K31" s="14">
        <v>7.4999999999999997E-2</v>
      </c>
      <c r="L31" s="14">
        <v>99.567999999999984</v>
      </c>
      <c r="M31" s="14">
        <v>2.8376360145082522</v>
      </c>
    </row>
    <row r="32" spans="1:13">
      <c r="A32" s="43" t="s">
        <v>250</v>
      </c>
      <c r="B32" s="14">
        <v>79.319999999999993</v>
      </c>
      <c r="C32" s="14">
        <v>0.46599999999999997</v>
      </c>
      <c r="D32" s="14">
        <v>10.638000000000002</v>
      </c>
      <c r="E32" s="14">
        <v>3.2244999999999999</v>
      </c>
      <c r="F32" s="14">
        <v>9.2999999999999999E-2</v>
      </c>
      <c r="G32" s="14">
        <v>0.8035000000000001</v>
      </c>
      <c r="H32" s="14">
        <v>1.2080000000000002</v>
      </c>
      <c r="I32" s="14">
        <v>1.7135</v>
      </c>
      <c r="J32" s="14">
        <v>1.9929999999999999</v>
      </c>
      <c r="K32" s="14">
        <v>0.10300000000000001</v>
      </c>
      <c r="L32" s="14">
        <v>99.5625</v>
      </c>
      <c r="M32" s="14">
        <v>3.322244967587876</v>
      </c>
    </row>
    <row r="33" spans="1:13">
      <c r="A33" s="43" t="s">
        <v>251</v>
      </c>
      <c r="B33" s="14">
        <v>80.913499999999999</v>
      </c>
      <c r="C33" s="14">
        <v>0.38300000000000001</v>
      </c>
      <c r="D33" s="14">
        <v>9.7409999999999997</v>
      </c>
      <c r="E33" s="14">
        <v>2.8025000000000002</v>
      </c>
      <c r="F33" s="14">
        <v>8.3500000000000005E-2</v>
      </c>
      <c r="G33" s="14">
        <v>0.66549999999999998</v>
      </c>
      <c r="H33" s="14">
        <v>1.2315</v>
      </c>
      <c r="I33" s="14">
        <v>1.7364999999999999</v>
      </c>
      <c r="J33" s="14">
        <v>1.895</v>
      </c>
      <c r="K33" s="14">
        <v>9.6500000000000002E-2</v>
      </c>
      <c r="L33" s="14">
        <v>99.548500000000004</v>
      </c>
      <c r="M33" s="14">
        <v>2.945911139729553</v>
      </c>
    </row>
    <row r="34" spans="1:13">
      <c r="A34" s="43" t="s">
        <v>70</v>
      </c>
      <c r="B34" s="14">
        <v>80.62</v>
      </c>
      <c r="C34" s="14">
        <v>0.35399999999999998</v>
      </c>
      <c r="D34" s="14">
        <v>9.73</v>
      </c>
      <c r="E34" s="14">
        <v>2.722</v>
      </c>
      <c r="F34" s="14">
        <v>7.8E-2</v>
      </c>
      <c r="G34" s="14">
        <v>0.88100000000000001</v>
      </c>
      <c r="H34" s="14">
        <v>1.5739999999999998</v>
      </c>
      <c r="I34" s="14">
        <v>1.7430000000000001</v>
      </c>
      <c r="J34" s="14">
        <v>1.8614999999999999</v>
      </c>
      <c r="K34" s="14">
        <v>9.0499999999999997E-2</v>
      </c>
      <c r="L34" s="14">
        <v>99.653999999999996</v>
      </c>
      <c r="M34" s="14">
        <v>3.4907782276204076</v>
      </c>
    </row>
    <row r="35" spans="1:13">
      <c r="A35" s="43" t="s">
        <v>252</v>
      </c>
      <c r="B35" s="14">
        <v>76.378</v>
      </c>
      <c r="C35" s="14">
        <v>0.314</v>
      </c>
      <c r="D35" s="14">
        <v>9.3620000000000019</v>
      </c>
      <c r="E35" s="14">
        <v>2.6375000000000002</v>
      </c>
      <c r="F35" s="14">
        <v>0.10250000000000001</v>
      </c>
      <c r="G35" s="14">
        <v>2.2755000000000001</v>
      </c>
      <c r="H35" s="14">
        <v>5.2959999999999994</v>
      </c>
      <c r="I35" s="14">
        <v>1.5940000000000001</v>
      </c>
      <c r="J35" s="14">
        <v>1.7625000000000002</v>
      </c>
      <c r="K35" s="14">
        <v>9.1499999999999998E-2</v>
      </c>
      <c r="L35" s="14">
        <v>99.813499999999991</v>
      </c>
      <c r="M35" s="14">
        <v>7.1062329754847333</v>
      </c>
    </row>
    <row r="36" spans="1:13">
      <c r="A36" s="43" t="s">
        <v>253</v>
      </c>
      <c r="B36" s="14">
        <v>71.408500000000004</v>
      </c>
      <c r="C36" s="14">
        <v>0.41500000000000004</v>
      </c>
      <c r="D36" s="14">
        <v>10.003</v>
      </c>
      <c r="E36" s="14">
        <v>3.0700000000000003</v>
      </c>
      <c r="F36" s="14">
        <v>9.0499999999999997E-2</v>
      </c>
      <c r="G36" s="14">
        <v>3.169</v>
      </c>
      <c r="H36" s="14">
        <v>8.032</v>
      </c>
      <c r="I36" s="14">
        <v>1.4830000000000001</v>
      </c>
      <c r="J36" s="14">
        <v>1.8885000000000001</v>
      </c>
      <c r="K36" s="14">
        <v>0.114</v>
      </c>
      <c r="L36" s="14">
        <v>99.67349999999999</v>
      </c>
      <c r="M36" s="14">
        <v>9.7486893567446735</v>
      </c>
    </row>
    <row r="37" spans="1:13">
      <c r="A37" s="43" t="s">
        <v>254</v>
      </c>
      <c r="B37" s="14">
        <v>73.599000000000004</v>
      </c>
      <c r="C37" s="14">
        <v>0.36299999999999999</v>
      </c>
      <c r="D37" s="14">
        <v>9.4710000000000001</v>
      </c>
      <c r="E37" s="14">
        <v>2.7370000000000001</v>
      </c>
      <c r="F37" s="14">
        <v>7.3999999999999996E-2</v>
      </c>
      <c r="G37" s="14">
        <v>2.8224999999999998</v>
      </c>
      <c r="H37" s="14">
        <v>7.2345000000000006</v>
      </c>
      <c r="I37" s="14">
        <v>1.5310000000000001</v>
      </c>
      <c r="J37" s="14">
        <v>1.7815000000000001</v>
      </c>
      <c r="K37" s="14">
        <v>0.10150000000000001</v>
      </c>
      <c r="L37" s="14">
        <v>99.715000000000003</v>
      </c>
      <c r="M37" s="14">
        <v>8.8387852421986306</v>
      </c>
    </row>
    <row r="38" spans="1:13">
      <c r="A38" s="43" t="s">
        <v>255</v>
      </c>
      <c r="B38" s="14">
        <v>72.932500000000005</v>
      </c>
      <c r="C38" s="14">
        <v>0.3715</v>
      </c>
      <c r="D38" s="14">
        <v>9.464500000000001</v>
      </c>
      <c r="E38" s="14">
        <v>2.8025000000000002</v>
      </c>
      <c r="F38" s="14">
        <v>7.8E-2</v>
      </c>
      <c r="G38" s="14">
        <v>3.1240000000000001</v>
      </c>
      <c r="H38" s="14">
        <v>7.8985000000000003</v>
      </c>
      <c r="I38" s="14">
        <v>1.5465</v>
      </c>
      <c r="J38" s="14">
        <v>1.786</v>
      </c>
      <c r="K38" s="14">
        <v>0.1085</v>
      </c>
      <c r="L38" s="14">
        <v>100.11250000000001</v>
      </c>
      <c r="M38" s="14">
        <v>9.6194762684124431</v>
      </c>
    </row>
    <row r="39" spans="1:13">
      <c r="A39" s="43" t="s">
        <v>256</v>
      </c>
      <c r="B39" s="14">
        <v>73.268000000000001</v>
      </c>
      <c r="C39" s="14">
        <v>0.36449999999999999</v>
      </c>
      <c r="D39" s="14">
        <v>9.402000000000001</v>
      </c>
      <c r="E39" s="14">
        <v>2.7549999999999999</v>
      </c>
      <c r="F39" s="14">
        <v>7.3499999999999996E-2</v>
      </c>
      <c r="G39" s="14">
        <v>2.9820000000000002</v>
      </c>
      <c r="H39" s="14">
        <v>7.6850000000000005</v>
      </c>
      <c r="I39" s="14">
        <v>1.534</v>
      </c>
      <c r="J39" s="14">
        <v>1.7985</v>
      </c>
      <c r="K39" s="14">
        <v>0.108</v>
      </c>
      <c r="L39" s="14">
        <v>99.970500000000015</v>
      </c>
      <c r="M39" s="14">
        <v>9.2138664128193781</v>
      </c>
    </row>
    <row r="40" spans="1:13">
      <c r="A40" s="43" t="s">
        <v>71</v>
      </c>
      <c r="B40" s="14">
        <v>73.906499999999994</v>
      </c>
      <c r="C40" s="14">
        <v>0.376</v>
      </c>
      <c r="D40" s="14">
        <v>9.5890000000000004</v>
      </c>
      <c r="E40" s="14">
        <v>2.6225000000000001</v>
      </c>
      <c r="F40" s="14">
        <v>6.6000000000000003E-2</v>
      </c>
      <c r="G40" s="14">
        <v>3.0500000000000003</v>
      </c>
      <c r="H40" s="14">
        <v>7.5024999999999995</v>
      </c>
      <c r="I40" s="14">
        <v>1.5175000000000001</v>
      </c>
      <c r="J40" s="14">
        <v>1.8479999999999999</v>
      </c>
      <c r="K40" s="14">
        <v>0.108</v>
      </c>
      <c r="L40" s="14">
        <v>100.58600000000001</v>
      </c>
      <c r="M40" s="14">
        <v>9.4947553178151605</v>
      </c>
    </row>
    <row r="41" spans="1:13">
      <c r="A41" s="43" t="s">
        <v>257</v>
      </c>
      <c r="B41" s="14">
        <v>73.046999999999997</v>
      </c>
      <c r="C41" s="14">
        <v>0.36349999999999999</v>
      </c>
      <c r="D41" s="14">
        <v>9.3765000000000001</v>
      </c>
      <c r="E41" s="14">
        <v>2.6950000000000003</v>
      </c>
      <c r="F41" s="14">
        <v>6.9000000000000006E-2</v>
      </c>
      <c r="G41" s="14">
        <v>3.0945</v>
      </c>
      <c r="H41" s="14">
        <v>7.8205000000000009</v>
      </c>
      <c r="I41" s="14">
        <v>1.5245000000000002</v>
      </c>
      <c r="J41" s="14">
        <v>1.802</v>
      </c>
      <c r="K41" s="14">
        <v>0.1085</v>
      </c>
      <c r="L41" s="14">
        <v>99.90100000000001</v>
      </c>
      <c r="M41" s="14">
        <v>9.3741817229641775</v>
      </c>
    </row>
    <row r="42" spans="1:13">
      <c r="A42" s="43" t="s">
        <v>258</v>
      </c>
      <c r="B42" s="14">
        <v>72.824999999999989</v>
      </c>
      <c r="C42" s="14">
        <v>0.3785</v>
      </c>
      <c r="D42" s="14">
        <v>9.4649999999999999</v>
      </c>
      <c r="E42" s="14">
        <v>2.7984999999999998</v>
      </c>
      <c r="F42" s="14">
        <v>8.5000000000000006E-2</v>
      </c>
      <c r="G42" s="14">
        <v>3.1420000000000003</v>
      </c>
      <c r="H42" s="14">
        <v>7.7525000000000004</v>
      </c>
      <c r="I42" s="14">
        <v>1.5140000000000002</v>
      </c>
      <c r="J42" s="14">
        <v>1.821</v>
      </c>
      <c r="K42" s="14">
        <v>0.1145</v>
      </c>
      <c r="L42" s="14">
        <v>99.895999999999987</v>
      </c>
      <c r="M42" s="14">
        <v>9.3607046992552689</v>
      </c>
    </row>
    <row r="43" spans="1:13">
      <c r="A43" s="43" t="s">
        <v>259</v>
      </c>
      <c r="B43" s="14">
        <v>73.051500000000004</v>
      </c>
      <c r="C43" s="14">
        <v>0.38900000000000001</v>
      </c>
      <c r="D43" s="14">
        <v>9.5914999999999999</v>
      </c>
      <c r="E43" s="14">
        <v>2.835</v>
      </c>
      <c r="F43" s="14">
        <v>6.2E-2</v>
      </c>
      <c r="G43" s="14">
        <v>3.0714999999999999</v>
      </c>
      <c r="H43" s="14">
        <v>7.4034999999999993</v>
      </c>
      <c r="I43" s="14">
        <v>1.5130000000000001</v>
      </c>
      <c r="J43" s="14">
        <v>1.86</v>
      </c>
      <c r="K43" s="14">
        <v>0.11550000000000001</v>
      </c>
      <c r="L43" s="14">
        <v>99.892499999999998</v>
      </c>
      <c r="M43" s="14">
        <v>9.1536784301057761</v>
      </c>
    </row>
    <row r="44" spans="1:13">
      <c r="A44" s="43" t="s">
        <v>260</v>
      </c>
      <c r="B44" s="14">
        <v>73.009500000000003</v>
      </c>
      <c r="C44" s="14">
        <v>0.36399999999999999</v>
      </c>
      <c r="D44" s="14">
        <v>9.34</v>
      </c>
      <c r="E44" s="14">
        <v>2.7700000000000005</v>
      </c>
      <c r="F44" s="14">
        <v>7.5999999999999998E-2</v>
      </c>
      <c r="G44" s="14">
        <v>3.1135000000000002</v>
      </c>
      <c r="H44" s="14">
        <v>7.8094999999999999</v>
      </c>
      <c r="I44" s="14">
        <v>1.5225</v>
      </c>
      <c r="J44" s="14">
        <v>1.827</v>
      </c>
      <c r="K44" s="14">
        <v>0.109</v>
      </c>
      <c r="L44" s="14">
        <v>99.941000000000017</v>
      </c>
      <c r="M44" s="14">
        <v>9.8102789637571295</v>
      </c>
    </row>
    <row r="45" spans="1:13">
      <c r="A45" s="43" t="s">
        <v>261</v>
      </c>
      <c r="B45" s="14">
        <v>72.518000000000001</v>
      </c>
      <c r="C45" s="14">
        <v>0.35750000000000004</v>
      </c>
      <c r="D45" s="14">
        <v>9.3580000000000005</v>
      </c>
      <c r="E45" s="14">
        <v>2.77</v>
      </c>
      <c r="F45" s="14">
        <v>7.1000000000000008E-2</v>
      </c>
      <c r="G45" s="14">
        <v>3.34</v>
      </c>
      <c r="H45" s="14">
        <v>8.150500000000001</v>
      </c>
      <c r="I45" s="14">
        <v>1.52</v>
      </c>
      <c r="J45" s="14">
        <v>1.796</v>
      </c>
      <c r="K45" s="14">
        <v>0.108</v>
      </c>
      <c r="L45" s="14">
        <v>99.98899999999999</v>
      </c>
      <c r="M45" s="14">
        <v>9.8857560487748444</v>
      </c>
    </row>
    <row r="46" spans="1:13">
      <c r="A46" s="7" t="s">
        <v>72</v>
      </c>
      <c r="B46" s="14">
        <v>72.129500000000007</v>
      </c>
      <c r="C46" s="14">
        <v>0.35150000000000003</v>
      </c>
      <c r="D46" s="14">
        <v>9.1959999999999997</v>
      </c>
      <c r="E46" s="14">
        <v>2.774</v>
      </c>
      <c r="F46" s="14">
        <v>7.2500000000000009E-2</v>
      </c>
      <c r="G46" s="14">
        <v>2.9740000000000002</v>
      </c>
      <c r="H46" s="14">
        <v>7.4714999999999998</v>
      </c>
      <c r="I46" s="14">
        <v>1.5580000000000001</v>
      </c>
      <c r="J46" s="14">
        <v>1.804</v>
      </c>
      <c r="K46" s="14">
        <v>0.10750000000000001</v>
      </c>
      <c r="L46" s="14">
        <v>98.438500000000005</v>
      </c>
      <c r="M46" s="14">
        <v>10.782879092738295</v>
      </c>
    </row>
    <row r="47" spans="1:13">
      <c r="A47" s="7" t="s">
        <v>176</v>
      </c>
      <c r="B47" s="14">
        <v>83.410499999999999</v>
      </c>
      <c r="C47" s="14">
        <v>0.6765000000000001</v>
      </c>
      <c r="D47" s="14">
        <v>8.7330000000000005</v>
      </c>
      <c r="E47" s="14">
        <v>2.9459999999999997</v>
      </c>
      <c r="F47" s="14">
        <v>7.0000000000000007E-2</v>
      </c>
      <c r="G47" s="14">
        <v>0.39650000000000002</v>
      </c>
      <c r="H47" s="14">
        <v>0.63149999999999995</v>
      </c>
      <c r="I47" s="14">
        <v>0.73799999999999999</v>
      </c>
      <c r="J47" s="14">
        <v>1.5145</v>
      </c>
      <c r="K47" s="14">
        <v>7.1500000000000008E-2</v>
      </c>
      <c r="L47" s="14">
        <v>99.188000000000002</v>
      </c>
      <c r="M47" s="14">
        <v>7.3940280762724413</v>
      </c>
    </row>
    <row r="48" spans="1:13">
      <c r="A48" s="7" t="s">
        <v>262</v>
      </c>
      <c r="B48" s="14">
        <v>82.495000000000005</v>
      </c>
      <c r="C48" s="14">
        <v>0.69650000000000012</v>
      </c>
      <c r="D48" s="14">
        <v>9.4344999999999999</v>
      </c>
      <c r="E48" s="14">
        <v>3.2685</v>
      </c>
      <c r="F48" s="14">
        <v>8.4500000000000006E-2</v>
      </c>
      <c r="G48" s="14">
        <v>0.42799999999999999</v>
      </c>
      <c r="H48" s="14">
        <v>0.54350000000000009</v>
      </c>
      <c r="I48" s="14">
        <v>0.70350000000000001</v>
      </c>
      <c r="J48" s="14">
        <v>1.5130000000000001</v>
      </c>
      <c r="K48" s="14">
        <v>6.2E-2</v>
      </c>
      <c r="L48" s="14">
        <v>99.228999999999999</v>
      </c>
      <c r="M48" s="14">
        <v>6.6041264999568554</v>
      </c>
    </row>
    <row r="49" spans="1:13">
      <c r="A49" s="7" t="s">
        <v>263</v>
      </c>
      <c r="B49" s="14">
        <v>80.663000000000011</v>
      </c>
      <c r="C49" s="14">
        <v>0.69800000000000006</v>
      </c>
      <c r="D49" s="14">
        <v>10.6785</v>
      </c>
      <c r="E49" s="14">
        <v>3.9624999999999999</v>
      </c>
      <c r="F49" s="14">
        <v>0.1145</v>
      </c>
      <c r="G49" s="14">
        <v>0.50849999999999995</v>
      </c>
      <c r="H49" s="14">
        <v>0.53600000000000003</v>
      </c>
      <c r="I49" s="14">
        <v>0.64500000000000002</v>
      </c>
      <c r="J49" s="14">
        <v>1.4660000000000002</v>
      </c>
      <c r="K49" s="14">
        <v>4.8000000000000001E-2</v>
      </c>
      <c r="L49" s="14">
        <v>99.320000000000007</v>
      </c>
      <c r="M49" s="14">
        <v>6.7110390730075631</v>
      </c>
    </row>
    <row r="50" spans="1:13">
      <c r="A50" s="7" t="s">
        <v>74</v>
      </c>
      <c r="B50" s="14">
        <v>77.046999999999997</v>
      </c>
      <c r="C50" s="14">
        <v>0.6915</v>
      </c>
      <c r="D50" s="14">
        <v>13.717000000000001</v>
      </c>
      <c r="E50" s="14">
        <v>4.9080000000000004</v>
      </c>
      <c r="F50" s="14">
        <v>7.6499999999999999E-2</v>
      </c>
      <c r="G50" s="14">
        <v>0.70599999999999996</v>
      </c>
      <c r="H50" s="14">
        <v>0.65900000000000003</v>
      </c>
      <c r="I50" s="14">
        <v>0.53449999999999998</v>
      </c>
      <c r="J50" s="14">
        <v>1.3959999999999999</v>
      </c>
      <c r="K50" s="14">
        <v>3.6999999999999998E-2</v>
      </c>
      <c r="L50" s="14">
        <v>99.772500000000008</v>
      </c>
      <c r="M50" s="14">
        <v>7.7746099881475024</v>
      </c>
    </row>
    <row r="51" spans="1:13">
      <c r="A51" s="7" t="s">
        <v>264</v>
      </c>
      <c r="B51" s="14">
        <v>72.567000000000007</v>
      </c>
      <c r="C51" s="14">
        <v>0.63450000000000006</v>
      </c>
      <c r="D51" s="14">
        <v>15.956</v>
      </c>
      <c r="E51" s="14">
        <v>6.4954999999999998</v>
      </c>
      <c r="F51" s="14">
        <v>5.1000000000000004E-2</v>
      </c>
      <c r="G51" s="14">
        <v>0.90949999999999998</v>
      </c>
      <c r="H51" s="14">
        <v>0.83850000000000002</v>
      </c>
      <c r="I51" s="14">
        <v>0.46500000000000002</v>
      </c>
      <c r="J51" s="14">
        <v>1.4075</v>
      </c>
      <c r="K51" s="14">
        <v>3.15E-2</v>
      </c>
      <c r="L51" s="14">
        <v>99.355999999999995</v>
      </c>
      <c r="M51" s="14">
        <v>9.0473758140722733</v>
      </c>
    </row>
    <row r="52" spans="1:13">
      <c r="A52" s="7" t="s">
        <v>75</v>
      </c>
      <c r="B52" s="14">
        <v>72.484000000000009</v>
      </c>
      <c r="C52" s="14">
        <v>0.61250000000000004</v>
      </c>
      <c r="D52" s="14">
        <v>15.288499999999999</v>
      </c>
      <c r="E52" s="14">
        <v>6.84</v>
      </c>
      <c r="F52" s="14">
        <v>3.5500000000000004E-2</v>
      </c>
      <c r="G52" s="14">
        <v>0.9395</v>
      </c>
      <c r="H52" s="14">
        <v>0.89100000000000001</v>
      </c>
      <c r="I52" s="14">
        <v>0.57950000000000002</v>
      </c>
      <c r="J52" s="14">
        <v>1.4620000000000002</v>
      </c>
      <c r="K52" s="14">
        <v>2.9499999999999998E-2</v>
      </c>
      <c r="L52" s="14">
        <v>99.161999999999992</v>
      </c>
      <c r="M52" s="14">
        <v>9.3076298194088825</v>
      </c>
    </row>
    <row r="53" spans="1:13">
      <c r="A53" s="7" t="s">
        <v>265</v>
      </c>
      <c r="B53" s="14">
        <v>76.604500000000002</v>
      </c>
      <c r="C53" s="14">
        <v>0.60450000000000004</v>
      </c>
      <c r="D53" s="14">
        <v>13.013500000000001</v>
      </c>
      <c r="E53" s="14">
        <v>5.0694999999999997</v>
      </c>
      <c r="F53" s="14">
        <v>0.03</v>
      </c>
      <c r="G53" s="14">
        <v>0.81100000000000005</v>
      </c>
      <c r="H53" s="14">
        <v>0.85549999999999993</v>
      </c>
      <c r="I53" s="14">
        <v>0.745</v>
      </c>
      <c r="J53" s="14">
        <v>1.5129999999999999</v>
      </c>
      <c r="K53" s="14">
        <v>2.6500000000000003E-2</v>
      </c>
      <c r="L53" s="14">
        <v>99.272999999999996</v>
      </c>
      <c r="M53" s="14">
        <v>5.3865475858219423</v>
      </c>
    </row>
    <row r="54" spans="1:13">
      <c r="A54" s="7" t="s">
        <v>266</v>
      </c>
      <c r="B54" s="14">
        <v>74.609499999999997</v>
      </c>
      <c r="C54" s="14">
        <v>0.59599999999999997</v>
      </c>
      <c r="D54" s="14">
        <v>13.388500000000001</v>
      </c>
      <c r="E54" s="14">
        <v>6.0529999999999999</v>
      </c>
      <c r="F54" s="14">
        <v>0.16400000000000001</v>
      </c>
      <c r="G54" s="14">
        <v>0.81850000000000001</v>
      </c>
      <c r="H54" s="14">
        <v>1.2145000000000001</v>
      </c>
      <c r="I54" s="14">
        <v>0.82700000000000007</v>
      </c>
      <c r="J54" s="14">
        <v>1.597</v>
      </c>
      <c r="K54" s="14">
        <v>4.2000000000000003E-2</v>
      </c>
      <c r="L54" s="14">
        <v>99.31</v>
      </c>
      <c r="M54" s="14">
        <v>7.5888403453850914</v>
      </c>
    </row>
    <row r="55" spans="1:13">
      <c r="A55" s="7" t="s">
        <v>76</v>
      </c>
      <c r="B55" s="14">
        <v>75.1935</v>
      </c>
      <c r="C55" s="14">
        <v>0.60099999999999998</v>
      </c>
      <c r="D55" s="14">
        <v>12.657</v>
      </c>
      <c r="E55" s="14">
        <v>6.0605000000000002</v>
      </c>
      <c r="F55" s="14">
        <v>0.23350000000000001</v>
      </c>
      <c r="G55" s="14">
        <v>0.83150000000000002</v>
      </c>
      <c r="H55" s="14">
        <v>1.0815000000000001</v>
      </c>
      <c r="I55" s="14">
        <v>0.85450000000000004</v>
      </c>
      <c r="J55" s="14">
        <v>1.7290000000000001</v>
      </c>
      <c r="K55" s="14">
        <v>9.5000000000000001E-2</v>
      </c>
      <c r="L55" s="14">
        <v>99.336999999999989</v>
      </c>
      <c r="M55" s="14">
        <v>7.6383167017608695</v>
      </c>
    </row>
    <row r="56" spans="1:13">
      <c r="A56" s="7" t="s">
        <v>267</v>
      </c>
      <c r="B56" s="14">
        <v>74.606999999999999</v>
      </c>
      <c r="C56" s="14">
        <v>0.61399999999999999</v>
      </c>
      <c r="D56" s="14">
        <v>13.096499999999999</v>
      </c>
      <c r="E56" s="14">
        <v>5.8964999999999996</v>
      </c>
      <c r="F56" s="14">
        <v>0.13950000000000001</v>
      </c>
      <c r="G56" s="14">
        <v>0.87749999999999995</v>
      </c>
      <c r="H56" s="14">
        <v>1.4325000000000001</v>
      </c>
      <c r="I56" s="14">
        <v>0.82550000000000012</v>
      </c>
      <c r="J56" s="14">
        <v>1.7630000000000001</v>
      </c>
      <c r="K56" s="14">
        <v>0.1225</v>
      </c>
      <c r="L56" s="14">
        <v>99.374499999999983</v>
      </c>
      <c r="M56" s="14">
        <v>6.1871390565181175</v>
      </c>
    </row>
    <row r="57" spans="1:13">
      <c r="A57" s="7" t="s">
        <v>268</v>
      </c>
      <c r="B57" s="14">
        <v>73.564999999999998</v>
      </c>
      <c r="C57" s="14">
        <v>0.61299999999999999</v>
      </c>
      <c r="D57" s="14">
        <v>11.67</v>
      </c>
      <c r="E57" s="14">
        <v>5.1245000000000003</v>
      </c>
      <c r="F57" s="14">
        <v>9.4E-2</v>
      </c>
      <c r="G57" s="14">
        <v>0.79200000000000004</v>
      </c>
      <c r="H57" s="14">
        <v>4.9710000000000001</v>
      </c>
      <c r="I57" s="14">
        <v>0.876</v>
      </c>
      <c r="J57" s="14">
        <v>1.829</v>
      </c>
      <c r="K57" s="14">
        <v>0.13750000000000001</v>
      </c>
      <c r="L57" s="14">
        <v>99.672000000000025</v>
      </c>
      <c r="M57" s="14">
        <v>7.71696450036064</v>
      </c>
    </row>
    <row r="58" spans="1:13">
      <c r="A58" s="7" t="s">
        <v>269</v>
      </c>
      <c r="B58" s="14">
        <v>73.738</v>
      </c>
      <c r="C58" s="14">
        <v>0.61549999999999994</v>
      </c>
      <c r="D58" s="14">
        <v>11.126000000000001</v>
      </c>
      <c r="E58" s="14">
        <v>4.8109999999999999</v>
      </c>
      <c r="F58" s="14">
        <v>8.8499999999999995E-2</v>
      </c>
      <c r="G58" s="14">
        <v>0.751</v>
      </c>
      <c r="H58" s="14">
        <v>5.5285000000000002</v>
      </c>
      <c r="I58" s="14">
        <v>0.90600000000000003</v>
      </c>
      <c r="J58" s="14">
        <v>1.8560000000000001</v>
      </c>
      <c r="K58" s="14">
        <v>0.14200000000000002</v>
      </c>
      <c r="L58" s="14">
        <v>99.562500000000014</v>
      </c>
      <c r="M58" s="14">
        <v>7.5061370932208638</v>
      </c>
    </row>
    <row r="59" spans="1:13">
      <c r="A59" s="7" t="s">
        <v>270</v>
      </c>
      <c r="B59" s="14">
        <v>73.388999999999996</v>
      </c>
      <c r="C59" s="14">
        <v>0.59799999999999998</v>
      </c>
      <c r="D59" s="14">
        <v>10.8665</v>
      </c>
      <c r="E59" s="14">
        <v>3.5075000000000003</v>
      </c>
      <c r="F59" s="14">
        <v>6.4000000000000001E-2</v>
      </c>
      <c r="G59" s="14">
        <v>0.6855</v>
      </c>
      <c r="H59" s="14">
        <v>7.6620000000000008</v>
      </c>
      <c r="I59" s="14">
        <v>0.85499999999999998</v>
      </c>
      <c r="J59" s="14">
        <v>1.8094999999999999</v>
      </c>
      <c r="K59" s="14">
        <v>0.13850000000000001</v>
      </c>
      <c r="L59" s="14">
        <v>99.575500000000005</v>
      </c>
      <c r="M59" s="14">
        <v>8.5719485561756166</v>
      </c>
    </row>
    <row r="60" spans="1:13">
      <c r="A60" s="7" t="s">
        <v>77</v>
      </c>
      <c r="B60" s="14">
        <v>74.20750000000001</v>
      </c>
      <c r="C60" s="14">
        <v>0.59399999999999997</v>
      </c>
      <c r="D60" s="14">
        <v>11.093</v>
      </c>
      <c r="E60" s="14">
        <v>3.8645</v>
      </c>
      <c r="F60" s="14">
        <v>8.6499999999999994E-2</v>
      </c>
      <c r="G60" s="14">
        <v>0.73550000000000004</v>
      </c>
      <c r="H60" s="14">
        <v>5.9160000000000004</v>
      </c>
      <c r="I60" s="14">
        <v>0.89949999999999997</v>
      </c>
      <c r="J60" s="14">
        <v>1.827</v>
      </c>
      <c r="K60" s="14">
        <v>0.13150000000000001</v>
      </c>
      <c r="L60" s="14">
        <v>99.35499999999999</v>
      </c>
      <c r="M60" s="14">
        <v>9.2775259930684477</v>
      </c>
    </row>
    <row r="61" spans="1:13">
      <c r="A61" s="7" t="s">
        <v>178</v>
      </c>
      <c r="B61" s="14">
        <v>81.579499999999996</v>
      </c>
      <c r="C61" s="14">
        <v>0.4945</v>
      </c>
      <c r="D61" s="14">
        <v>9.3835000000000015</v>
      </c>
      <c r="E61" s="14">
        <v>2.5024999999999999</v>
      </c>
      <c r="F61" s="14">
        <v>0.107</v>
      </c>
      <c r="G61" s="14">
        <v>0.55100000000000005</v>
      </c>
      <c r="H61" s="14">
        <v>1.2280000000000002</v>
      </c>
      <c r="I61" s="14">
        <v>1.3815</v>
      </c>
      <c r="J61" s="14">
        <v>1.984</v>
      </c>
      <c r="K61" s="14">
        <v>0.127</v>
      </c>
      <c r="L61" s="14">
        <v>99.338499999999996</v>
      </c>
      <c r="M61" s="14">
        <v>8.0318504414055969</v>
      </c>
    </row>
    <row r="62" spans="1:13">
      <c r="A62" s="7" t="s">
        <v>177</v>
      </c>
      <c r="B62" s="14">
        <v>73.058999999999997</v>
      </c>
      <c r="C62" s="14">
        <v>0.41000000000000003</v>
      </c>
      <c r="D62" s="14">
        <v>9.6539999999999999</v>
      </c>
      <c r="E62" s="14">
        <v>3.1234999999999999</v>
      </c>
      <c r="F62" s="14">
        <v>6.6000000000000003E-2</v>
      </c>
      <c r="G62" s="14">
        <v>2.7320000000000002</v>
      </c>
      <c r="H62" s="14">
        <v>7.1375000000000002</v>
      </c>
      <c r="I62" s="14">
        <v>1.403</v>
      </c>
      <c r="J62" s="14">
        <v>1.8220000000000001</v>
      </c>
      <c r="K62" s="14">
        <v>0.10450000000000001</v>
      </c>
      <c r="L62" s="14">
        <v>99.511499999999998</v>
      </c>
      <c r="M62" s="14">
        <v>9.2031280294707649</v>
      </c>
    </row>
    <row r="63" spans="1:13">
      <c r="A63" s="7" t="s">
        <v>180</v>
      </c>
      <c r="B63" s="14">
        <v>78.830500000000001</v>
      </c>
      <c r="C63" s="14">
        <v>0.64900000000000002</v>
      </c>
      <c r="D63" s="14">
        <v>11.383500000000002</v>
      </c>
      <c r="E63" s="14">
        <v>3.1764999999999999</v>
      </c>
      <c r="F63" s="14">
        <v>8.5500000000000007E-2</v>
      </c>
      <c r="G63" s="14">
        <v>0.75900000000000001</v>
      </c>
      <c r="H63" s="14">
        <v>0.94000000000000006</v>
      </c>
      <c r="I63" s="14">
        <v>1.1495000000000002</v>
      </c>
      <c r="J63" s="14">
        <v>2.2320000000000002</v>
      </c>
      <c r="K63" s="14">
        <v>0.10450000000000001</v>
      </c>
      <c r="L63" s="14">
        <v>99.31</v>
      </c>
      <c r="M63" s="14">
        <v>16.486354435680862</v>
      </c>
    </row>
    <row r="64" spans="1:13">
      <c r="A64" s="7" t="s">
        <v>179</v>
      </c>
      <c r="B64" s="14">
        <v>72.035499999999999</v>
      </c>
      <c r="C64" s="14">
        <v>0.4985</v>
      </c>
      <c r="D64" s="14">
        <v>11.718</v>
      </c>
      <c r="E64" s="14">
        <v>3.6589999999999998</v>
      </c>
      <c r="F64" s="14">
        <v>0.11</v>
      </c>
      <c r="G64" s="14">
        <v>1.1555</v>
      </c>
      <c r="H64" s="14">
        <v>6.7200000000000006</v>
      </c>
      <c r="I64" s="14">
        <v>1.1560000000000001</v>
      </c>
      <c r="J64" s="14">
        <v>2.0825</v>
      </c>
      <c r="K64" s="14">
        <v>0.14949999999999999</v>
      </c>
      <c r="L64" s="14">
        <v>99.284500000000008</v>
      </c>
      <c r="M64" s="14">
        <v>15.517123287671208</v>
      </c>
    </row>
    <row r="65" spans="1:13">
      <c r="A65" s="7" t="s">
        <v>181</v>
      </c>
      <c r="B65" s="14">
        <v>74.483499999999992</v>
      </c>
      <c r="C65" s="14">
        <v>0.60749999999999993</v>
      </c>
      <c r="D65" s="14">
        <v>13.023</v>
      </c>
      <c r="E65" s="14">
        <v>4.3915000000000006</v>
      </c>
      <c r="F65" s="14">
        <v>0.13600000000000001</v>
      </c>
      <c r="G65" s="14">
        <v>1.2955000000000001</v>
      </c>
      <c r="H65" s="14">
        <v>1.1475</v>
      </c>
      <c r="I65" s="14">
        <v>1.2130000000000001</v>
      </c>
      <c r="J65" s="14">
        <v>2.5575000000000001</v>
      </c>
      <c r="K65" s="14">
        <v>0.17899999999999999</v>
      </c>
      <c r="L65" s="14">
        <v>99.034000000000006</v>
      </c>
      <c r="M65" s="14">
        <v>10.281604898714757</v>
      </c>
    </row>
    <row r="66" spans="1:13">
      <c r="A66" s="7" t="s">
        <v>183</v>
      </c>
      <c r="B66" s="14">
        <v>73.080000000000013</v>
      </c>
      <c r="C66" s="14">
        <v>0.64700000000000002</v>
      </c>
      <c r="D66" s="14">
        <v>14.040500000000002</v>
      </c>
      <c r="E66" s="14">
        <v>4.952</v>
      </c>
      <c r="F66" s="14">
        <v>0.13</v>
      </c>
      <c r="G66" s="14">
        <v>1.6160000000000001</v>
      </c>
      <c r="H66" s="14">
        <v>1.0455000000000001</v>
      </c>
      <c r="I66" s="14">
        <v>1.1415000000000002</v>
      </c>
      <c r="J66" s="14">
        <v>2.5830000000000002</v>
      </c>
      <c r="K66" s="14">
        <v>0.15</v>
      </c>
      <c r="L66" s="14">
        <v>99.385500000000008</v>
      </c>
      <c r="M66" s="14">
        <v>8.4484011627906543</v>
      </c>
    </row>
    <row r="67" spans="1:13">
      <c r="A67" s="7" t="s">
        <v>182</v>
      </c>
      <c r="B67" s="14">
        <v>65.848500000000001</v>
      </c>
      <c r="C67" s="14">
        <v>0.38</v>
      </c>
      <c r="D67" s="14">
        <v>10.031500000000001</v>
      </c>
      <c r="E67" s="14">
        <v>3.9385000000000003</v>
      </c>
      <c r="F67" s="14">
        <v>0.502</v>
      </c>
      <c r="G67" s="14">
        <v>2.7039999999999997</v>
      </c>
      <c r="H67" s="14">
        <v>11.2235</v>
      </c>
      <c r="I67" s="14">
        <v>1.272</v>
      </c>
      <c r="J67" s="14">
        <v>1.9690000000000001</v>
      </c>
      <c r="K67" s="14">
        <v>0.16800000000000001</v>
      </c>
      <c r="L67" s="14">
        <v>98.037000000000006</v>
      </c>
      <c r="M67" s="14">
        <v>12.810202672515365</v>
      </c>
    </row>
    <row r="68" spans="1:13">
      <c r="A68" s="7" t="s">
        <v>95</v>
      </c>
      <c r="B68" s="14">
        <v>64.637</v>
      </c>
      <c r="C68" s="14">
        <v>0.38650000000000001</v>
      </c>
      <c r="D68" s="14">
        <v>10.102</v>
      </c>
      <c r="E68" s="14">
        <v>3.7880000000000003</v>
      </c>
      <c r="F68" s="14">
        <v>0.27600000000000002</v>
      </c>
      <c r="G68" s="14">
        <v>2.6795</v>
      </c>
      <c r="H68" s="14">
        <v>11.2</v>
      </c>
      <c r="I68" s="14">
        <v>1.2909999999999999</v>
      </c>
      <c r="J68" s="14">
        <v>1.974</v>
      </c>
      <c r="K68" s="14">
        <v>0.16750000000000001</v>
      </c>
      <c r="L68" s="14">
        <v>96.501499999999993</v>
      </c>
      <c r="M68" s="14">
        <v>12.329555066824527</v>
      </c>
    </row>
    <row r="69" spans="1:13">
      <c r="A69" s="7" t="s">
        <v>184</v>
      </c>
      <c r="B69" s="14">
        <v>77.313500000000005</v>
      </c>
      <c r="C69" s="14">
        <v>0.47350000000000003</v>
      </c>
      <c r="D69" s="14">
        <v>11.375</v>
      </c>
      <c r="E69" s="14">
        <v>3.8360000000000003</v>
      </c>
      <c r="F69" s="14">
        <v>0.1075</v>
      </c>
      <c r="G69" s="14">
        <v>0.872</v>
      </c>
      <c r="H69" s="14">
        <v>1.5405</v>
      </c>
      <c r="I69" s="14">
        <v>1.508</v>
      </c>
      <c r="J69" s="14">
        <v>1.9815</v>
      </c>
      <c r="K69" s="14">
        <v>0.125</v>
      </c>
      <c r="L69" s="14">
        <v>99.132499999999993</v>
      </c>
      <c r="M69" s="14">
        <v>12.102815177478622</v>
      </c>
    </row>
    <row r="70" spans="1:13">
      <c r="A70" s="7" t="s">
        <v>186</v>
      </c>
      <c r="B70" s="14">
        <v>74.406000000000006</v>
      </c>
      <c r="C70" s="14">
        <v>0.23899999999999999</v>
      </c>
      <c r="D70" s="14">
        <v>9.2860000000000014</v>
      </c>
      <c r="E70" s="14">
        <v>2.5950000000000002</v>
      </c>
      <c r="F70" s="14">
        <v>9.1499999999999998E-2</v>
      </c>
      <c r="G70" s="14">
        <v>2.4239999999999999</v>
      </c>
      <c r="H70" s="14">
        <v>6.9024999999999999</v>
      </c>
      <c r="I70" s="14">
        <v>1.7095000000000002</v>
      </c>
      <c r="J70" s="14">
        <v>1.7709999999999999</v>
      </c>
      <c r="K70" s="14">
        <v>9.7500000000000003E-2</v>
      </c>
      <c r="L70" s="14">
        <v>99.52200000000002</v>
      </c>
      <c r="M70" s="14">
        <v>11.410487451101003</v>
      </c>
    </row>
    <row r="71" spans="1:13">
      <c r="A71" s="7" t="s">
        <v>185</v>
      </c>
      <c r="B71" s="14">
        <v>77.838999999999999</v>
      </c>
      <c r="C71" s="14">
        <v>0.46650000000000003</v>
      </c>
      <c r="D71" s="14">
        <v>11.2255</v>
      </c>
      <c r="E71" s="14">
        <v>3.6565000000000003</v>
      </c>
      <c r="F71" s="14">
        <v>9.5500000000000002E-2</v>
      </c>
      <c r="G71" s="14">
        <v>0.88149999999999995</v>
      </c>
      <c r="H71" s="14">
        <v>1.6825000000000001</v>
      </c>
      <c r="I71" s="14">
        <v>1.5385</v>
      </c>
      <c r="J71" s="14">
        <v>1.9765000000000001</v>
      </c>
      <c r="K71" s="14">
        <v>0.13250000000000001</v>
      </c>
      <c r="L71" s="14">
        <v>99.494500000000016</v>
      </c>
      <c r="M71" s="14">
        <v>8.808483626451606</v>
      </c>
    </row>
    <row r="72" spans="1:13">
      <c r="A72" s="7" t="s">
        <v>101</v>
      </c>
      <c r="B72" s="14">
        <v>75.385999999999996</v>
      </c>
      <c r="C72" s="14">
        <v>0.22900000000000001</v>
      </c>
      <c r="D72" s="14">
        <v>8.7160000000000011</v>
      </c>
      <c r="E72" s="14">
        <v>2.2469999999999999</v>
      </c>
      <c r="F72" s="14">
        <v>9.7000000000000003E-2</v>
      </c>
      <c r="G72" s="14">
        <v>2.4420000000000002</v>
      </c>
      <c r="H72" s="14">
        <v>7.34</v>
      </c>
      <c r="I72" s="14">
        <v>1.7375</v>
      </c>
      <c r="J72" s="14">
        <v>1.7124999999999999</v>
      </c>
      <c r="K72" s="14">
        <v>9.35E-2</v>
      </c>
      <c r="L72" s="14">
        <v>100.00049999999999</v>
      </c>
      <c r="M72" s="14">
        <v>8.2266995486482308</v>
      </c>
    </row>
    <row r="73" spans="1:13">
      <c r="A73" s="44" t="s">
        <v>102</v>
      </c>
      <c r="B73" s="14">
        <v>70.947500000000005</v>
      </c>
      <c r="C73" s="14">
        <v>0.47150000000000003</v>
      </c>
      <c r="D73" s="14">
        <v>10.257999999999999</v>
      </c>
      <c r="E73" s="14">
        <v>3.2</v>
      </c>
      <c r="F73" s="14">
        <v>0.10150000000000001</v>
      </c>
      <c r="G73" s="14">
        <v>2.9349999999999996</v>
      </c>
      <c r="H73" s="14">
        <v>7.427999999999999</v>
      </c>
      <c r="I73" s="14">
        <v>1.4015</v>
      </c>
      <c r="J73" s="14">
        <v>1.9764999999999999</v>
      </c>
      <c r="K73" s="14">
        <v>0.17100000000000001</v>
      </c>
      <c r="L73" s="14">
        <v>98.890500000000031</v>
      </c>
      <c r="M73" s="14">
        <v>15.073615330684708</v>
      </c>
    </row>
    <row r="74" spans="1:13">
      <c r="A74" s="44" t="s">
        <v>104</v>
      </c>
      <c r="B74" s="14">
        <v>72.765000000000015</v>
      </c>
      <c r="C74" s="14">
        <v>0.35250000000000004</v>
      </c>
      <c r="D74" s="14">
        <v>9.0560000000000009</v>
      </c>
      <c r="E74" s="14">
        <v>2.5670000000000002</v>
      </c>
      <c r="F74" s="14">
        <v>5.9500000000000004E-2</v>
      </c>
      <c r="G74" s="14">
        <v>3.3029999999999999</v>
      </c>
      <c r="H74" s="14">
        <v>8.1565000000000012</v>
      </c>
      <c r="I74" s="14">
        <v>1.5645</v>
      </c>
      <c r="J74" s="14">
        <v>1.7919999999999998</v>
      </c>
      <c r="K74" s="14">
        <v>0.10500000000000001</v>
      </c>
      <c r="L74" s="14">
        <v>99.721000000000004</v>
      </c>
      <c r="M74" s="14">
        <v>9.9471991260545281</v>
      </c>
    </row>
    <row r="75" spans="1:13">
      <c r="A75" s="45" t="s">
        <v>188</v>
      </c>
      <c r="B75" s="14">
        <v>69.833500000000001</v>
      </c>
      <c r="C75" s="14">
        <v>0.46</v>
      </c>
      <c r="D75" s="14">
        <v>10.432500000000001</v>
      </c>
      <c r="E75" s="14">
        <v>3.36</v>
      </c>
      <c r="F75" s="14">
        <v>9.8000000000000004E-2</v>
      </c>
      <c r="G75" s="14">
        <v>3.3054999999999999</v>
      </c>
      <c r="H75" s="14">
        <v>8.3500000000000014</v>
      </c>
      <c r="I75" s="14">
        <v>1.516</v>
      </c>
      <c r="J75" s="14">
        <v>1.9975000000000001</v>
      </c>
      <c r="K75" s="14">
        <v>0.16550000000000001</v>
      </c>
      <c r="L75" s="14">
        <v>99.518500000000003</v>
      </c>
      <c r="M75" s="14">
        <v>15.721666778501021</v>
      </c>
    </row>
    <row r="76" spans="1:13">
      <c r="A76" s="45" t="s">
        <v>271</v>
      </c>
      <c r="B76" s="14">
        <v>67.230500000000006</v>
      </c>
      <c r="C76" s="14">
        <v>0.4995</v>
      </c>
      <c r="D76" s="14">
        <v>10.380500000000001</v>
      </c>
      <c r="E76" s="14">
        <v>3.5834999999999999</v>
      </c>
      <c r="F76" s="14">
        <v>0.106</v>
      </c>
      <c r="G76" s="14">
        <v>3.8375000000000004</v>
      </c>
      <c r="H76" s="14">
        <v>11.214500000000001</v>
      </c>
      <c r="I76" s="14">
        <v>1.3565</v>
      </c>
      <c r="J76" s="14">
        <v>1.9380000000000002</v>
      </c>
      <c r="K76" s="14">
        <v>0.14500000000000002</v>
      </c>
      <c r="L76" s="14">
        <v>100.29149999999998</v>
      </c>
      <c r="M76" s="14">
        <v>13.879573849304116</v>
      </c>
    </row>
    <row r="77" spans="1:13">
      <c r="A77" s="45" t="s">
        <v>272</v>
      </c>
      <c r="B77" s="14">
        <v>60.897000000000006</v>
      </c>
      <c r="C77" s="14">
        <v>0.48499999999999999</v>
      </c>
      <c r="D77" s="14">
        <v>9.8930000000000007</v>
      </c>
      <c r="E77" s="14">
        <v>3.3105000000000002</v>
      </c>
      <c r="F77" s="14">
        <v>0.10300000000000001</v>
      </c>
      <c r="G77" s="14">
        <v>4.3049999999999997</v>
      </c>
      <c r="H77" s="14">
        <v>12.018000000000001</v>
      </c>
      <c r="I77" s="14">
        <v>1.1910000000000001</v>
      </c>
      <c r="J77" s="14">
        <v>1.8220000000000001</v>
      </c>
      <c r="K77" s="14">
        <v>0.13400000000000001</v>
      </c>
      <c r="L77" s="14">
        <v>94.158500000000004</v>
      </c>
      <c r="M77" s="14">
        <v>15.232722143864642</v>
      </c>
    </row>
    <row r="78" spans="1:13">
      <c r="A78" s="45" t="s">
        <v>273</v>
      </c>
      <c r="B78" s="14">
        <v>65.349000000000004</v>
      </c>
      <c r="C78" s="14">
        <v>0.52</v>
      </c>
      <c r="D78" s="14">
        <v>10.493</v>
      </c>
      <c r="E78" s="14">
        <v>3.5465</v>
      </c>
      <c r="F78" s="14">
        <v>0.1135</v>
      </c>
      <c r="G78" s="14">
        <v>4.7270000000000003</v>
      </c>
      <c r="H78" s="14">
        <v>12.089</v>
      </c>
      <c r="I78" s="14">
        <v>1.3140000000000001</v>
      </c>
      <c r="J78" s="14">
        <v>1.9660000000000002</v>
      </c>
      <c r="K78" s="14">
        <v>0.14350000000000002</v>
      </c>
      <c r="L78" s="14">
        <v>100.2615</v>
      </c>
      <c r="M78" s="14">
        <v>14.938144329897007</v>
      </c>
    </row>
    <row r="79" spans="1:13">
      <c r="A79" s="45" t="s">
        <v>274</v>
      </c>
      <c r="B79" s="14">
        <v>67.48</v>
      </c>
      <c r="C79" s="14">
        <v>0.49149999999999999</v>
      </c>
      <c r="D79" s="14">
        <v>10.327500000000001</v>
      </c>
      <c r="E79" s="14">
        <v>3.4874999999999998</v>
      </c>
      <c r="F79" s="14">
        <v>9.4500000000000001E-2</v>
      </c>
      <c r="G79" s="14">
        <v>4.3574999999999999</v>
      </c>
      <c r="H79" s="14">
        <v>10.1225</v>
      </c>
      <c r="I79" s="14">
        <v>1.3685</v>
      </c>
      <c r="J79" s="14">
        <v>1.9935</v>
      </c>
      <c r="K79" s="14">
        <v>0.14549999999999999</v>
      </c>
      <c r="L79" s="14">
        <v>99.868500000000012</v>
      </c>
      <c r="M79" s="14">
        <v>12.368787738039888</v>
      </c>
    </row>
    <row r="80" spans="1:13">
      <c r="A80" s="45" t="s">
        <v>275</v>
      </c>
      <c r="B80" s="14">
        <v>70.5565</v>
      </c>
      <c r="C80" s="14">
        <v>0.40300000000000002</v>
      </c>
      <c r="D80" s="14">
        <v>10.1555</v>
      </c>
      <c r="E80" s="14">
        <v>3.335</v>
      </c>
      <c r="F80" s="14">
        <v>8.4500000000000006E-2</v>
      </c>
      <c r="G80" s="14">
        <v>3.3570000000000002</v>
      </c>
      <c r="H80" s="14">
        <v>8.0615000000000006</v>
      </c>
      <c r="I80" s="14">
        <v>1.4775</v>
      </c>
      <c r="J80" s="14">
        <v>1.9390000000000001</v>
      </c>
      <c r="K80" s="14">
        <v>0.126</v>
      </c>
      <c r="L80" s="14">
        <v>99.495499999999993</v>
      </c>
      <c r="M80" s="14">
        <v>10.328185328185279</v>
      </c>
    </row>
    <row r="81" spans="1:13">
      <c r="A81" s="46" t="s">
        <v>187</v>
      </c>
      <c r="B81" s="14">
        <v>71.466000000000008</v>
      </c>
      <c r="C81" s="14">
        <v>0.35400000000000009</v>
      </c>
      <c r="D81" s="14">
        <v>9.2059999999999995</v>
      </c>
      <c r="E81" s="14">
        <v>2.7175000000000002</v>
      </c>
      <c r="F81" s="14">
        <v>6.9000000000000006E-2</v>
      </c>
      <c r="G81" s="14">
        <v>3.6145</v>
      </c>
      <c r="H81" s="14">
        <v>8.5655000000000001</v>
      </c>
      <c r="I81" s="14">
        <v>1.5674999999999999</v>
      </c>
      <c r="J81" s="14">
        <v>1.8165</v>
      </c>
      <c r="K81" s="14">
        <v>0.115</v>
      </c>
      <c r="L81" s="14">
        <v>99.491500000000002</v>
      </c>
      <c r="M81" s="14">
        <v>10.629339161738239</v>
      </c>
    </row>
    <row r="82" spans="1:13">
      <c r="A82" s="46"/>
      <c r="B82" s="14"/>
      <c r="C82" s="14"/>
      <c r="D82" s="14"/>
      <c r="E82" s="14"/>
      <c r="F82" s="14"/>
      <c r="G82" s="14"/>
      <c r="H82" s="14"/>
      <c r="I82" s="14"/>
      <c r="J82" s="14"/>
      <c r="K82" s="14"/>
      <c r="L82" s="14"/>
      <c r="M82" s="14"/>
    </row>
    <row r="83" spans="1:13">
      <c r="A83" s="5" t="s">
        <v>276</v>
      </c>
      <c r="B83" s="34"/>
      <c r="C83" s="34"/>
      <c r="D83" s="34"/>
      <c r="E83" s="34"/>
      <c r="F83" s="34"/>
      <c r="G83" s="34"/>
      <c r="H83" s="34"/>
      <c r="I83" s="34"/>
      <c r="J83" s="34"/>
      <c r="K83" s="34"/>
      <c r="L83" s="34"/>
      <c r="M83" s="34"/>
    </row>
    <row r="84" spans="1:13">
      <c r="A84" s="7" t="s">
        <v>277</v>
      </c>
      <c r="B84" s="47">
        <v>69.076999999999998</v>
      </c>
      <c r="C84" s="47">
        <v>0.45900000000000002</v>
      </c>
      <c r="D84" s="47">
        <v>15.411</v>
      </c>
      <c r="E84" s="47">
        <v>2.6510000000000002</v>
      </c>
      <c r="F84" s="47">
        <v>0.03</v>
      </c>
      <c r="G84" s="47">
        <v>0.70300000000000007</v>
      </c>
      <c r="H84" s="47">
        <v>1.9330000000000001</v>
      </c>
      <c r="I84" s="47">
        <v>4.0060000000000002</v>
      </c>
      <c r="J84" s="47">
        <v>4.532</v>
      </c>
      <c r="K84" s="47">
        <v>0.13300000000000001</v>
      </c>
      <c r="L84" s="47">
        <f t="shared" ref="L84:L106" si="0">SUM(B84:K84)</f>
        <v>98.935000000000002</v>
      </c>
      <c r="M84" s="34" t="s">
        <v>278</v>
      </c>
    </row>
    <row r="85" spans="1:13">
      <c r="A85" s="7" t="s">
        <v>279</v>
      </c>
      <c r="B85" s="47">
        <v>68.969000000000008</v>
      </c>
      <c r="C85" s="47">
        <v>0.46200000000000002</v>
      </c>
      <c r="D85" s="47">
        <v>15.384</v>
      </c>
      <c r="E85" s="47">
        <v>2.6430000000000002</v>
      </c>
      <c r="F85" s="47">
        <v>3.2000000000000001E-2</v>
      </c>
      <c r="G85" s="47">
        <v>0.71599999999999997</v>
      </c>
      <c r="H85" s="47">
        <v>1.9379999999999999</v>
      </c>
      <c r="I85" s="47">
        <v>3.9980000000000002</v>
      </c>
      <c r="J85" s="47">
        <v>4.5200000000000005</v>
      </c>
      <c r="K85" s="47">
        <v>0.13300000000000001</v>
      </c>
      <c r="L85" s="47">
        <f t="shared" si="0"/>
        <v>98.795000000000002</v>
      </c>
      <c r="M85" s="34" t="s">
        <v>278</v>
      </c>
    </row>
    <row r="86" spans="1:13">
      <c r="A86" s="7" t="s">
        <v>280</v>
      </c>
      <c r="B86" s="47">
        <v>68.989000000000004</v>
      </c>
      <c r="C86" s="47">
        <v>0.46</v>
      </c>
      <c r="D86" s="47">
        <v>15.398</v>
      </c>
      <c r="E86" s="47">
        <v>2.6720000000000002</v>
      </c>
      <c r="F86" s="47">
        <v>3.2000000000000001E-2</v>
      </c>
      <c r="G86" s="47">
        <v>0.72</v>
      </c>
      <c r="H86" s="47">
        <v>1.948</v>
      </c>
      <c r="I86" s="47">
        <v>4.0540000000000003</v>
      </c>
      <c r="J86" s="47">
        <v>4.5170000000000003</v>
      </c>
      <c r="K86" s="47">
        <v>0.13300000000000001</v>
      </c>
      <c r="L86" s="47">
        <f t="shared" si="0"/>
        <v>98.922999999999973</v>
      </c>
      <c r="M86" s="34" t="s">
        <v>278</v>
      </c>
    </row>
    <row r="87" spans="1:13">
      <c r="A87" s="7" t="s">
        <v>277</v>
      </c>
      <c r="B87" s="47">
        <v>68.951999999999998</v>
      </c>
      <c r="C87" s="47">
        <v>0.45400000000000001</v>
      </c>
      <c r="D87" s="47">
        <v>15.413</v>
      </c>
      <c r="E87" s="47">
        <v>2.6470000000000002</v>
      </c>
      <c r="F87" s="47">
        <v>3.1E-2</v>
      </c>
      <c r="G87" s="47">
        <v>0.71499999999999997</v>
      </c>
      <c r="H87" s="47">
        <v>1.9370000000000001</v>
      </c>
      <c r="I87" s="47">
        <v>4.03</v>
      </c>
      <c r="J87" s="47">
        <v>4.53</v>
      </c>
      <c r="K87" s="47">
        <v>0.13100000000000001</v>
      </c>
      <c r="L87" s="47">
        <f t="shared" si="0"/>
        <v>98.84</v>
      </c>
      <c r="M87" s="34" t="s">
        <v>278</v>
      </c>
    </row>
    <row r="88" spans="1:13">
      <c r="A88" s="7" t="s">
        <v>279</v>
      </c>
      <c r="B88" s="47">
        <v>68.873999999999995</v>
      </c>
      <c r="C88" s="47">
        <v>0.45800000000000002</v>
      </c>
      <c r="D88" s="47">
        <v>15.399000000000001</v>
      </c>
      <c r="E88" s="47">
        <v>2.645</v>
      </c>
      <c r="F88" s="47">
        <v>3.1E-2</v>
      </c>
      <c r="G88" s="47">
        <v>0.71699999999999997</v>
      </c>
      <c r="H88" s="47">
        <v>1.9450000000000001</v>
      </c>
      <c r="I88" s="47">
        <v>4.0389999999999997</v>
      </c>
      <c r="J88" s="47">
        <v>4.5069999999999997</v>
      </c>
      <c r="K88" s="47">
        <v>0.13200000000000001</v>
      </c>
      <c r="L88" s="47">
        <f t="shared" si="0"/>
        <v>98.747</v>
      </c>
      <c r="M88" s="34" t="s">
        <v>278</v>
      </c>
    </row>
    <row r="89" spans="1:13">
      <c r="A89" s="7" t="s">
        <v>280</v>
      </c>
      <c r="B89" s="47">
        <v>68.91</v>
      </c>
      <c r="C89" s="47">
        <v>0.46100000000000002</v>
      </c>
      <c r="D89" s="47">
        <v>15.398</v>
      </c>
      <c r="E89" s="47">
        <v>2.6680000000000001</v>
      </c>
      <c r="F89" s="47">
        <v>3.3000000000000002E-2</v>
      </c>
      <c r="G89" s="47">
        <v>0.72</v>
      </c>
      <c r="H89" s="47">
        <v>1.9410000000000001</v>
      </c>
      <c r="I89" s="47">
        <v>4.0460000000000003</v>
      </c>
      <c r="J89" s="47">
        <v>4.5250000000000004</v>
      </c>
      <c r="K89" s="47">
        <v>0.13400000000000001</v>
      </c>
      <c r="L89" s="47">
        <f t="shared" si="0"/>
        <v>98.836000000000013</v>
      </c>
      <c r="M89" s="34" t="s">
        <v>278</v>
      </c>
    </row>
    <row r="90" spans="1:13">
      <c r="A90" s="7" t="s">
        <v>277</v>
      </c>
      <c r="B90" s="47">
        <v>68.963999999999999</v>
      </c>
      <c r="C90" s="47">
        <v>0.45700000000000002</v>
      </c>
      <c r="D90" s="47">
        <v>15.395</v>
      </c>
      <c r="E90" s="47">
        <v>2.6349999999999998</v>
      </c>
      <c r="F90" s="47">
        <v>3.3000000000000002E-2</v>
      </c>
      <c r="G90" s="47">
        <v>0.71699999999999997</v>
      </c>
      <c r="H90" s="47">
        <v>1.9359999999999999</v>
      </c>
      <c r="I90" s="47">
        <v>4.0460000000000003</v>
      </c>
      <c r="J90" s="47">
        <v>4.5190000000000001</v>
      </c>
      <c r="K90" s="47">
        <v>0.13</v>
      </c>
      <c r="L90" s="47">
        <f t="shared" si="0"/>
        <v>98.832000000000008</v>
      </c>
      <c r="M90" s="34" t="s">
        <v>278</v>
      </c>
    </row>
    <row r="91" spans="1:13">
      <c r="A91" s="7" t="s">
        <v>279</v>
      </c>
      <c r="B91" s="47">
        <v>68.844999999999999</v>
      </c>
      <c r="C91" s="47">
        <v>0.45900000000000002</v>
      </c>
      <c r="D91" s="47">
        <v>15.369</v>
      </c>
      <c r="E91" s="47">
        <v>2.6379999999999999</v>
      </c>
      <c r="F91" s="47">
        <v>3.1E-2</v>
      </c>
      <c r="G91" s="47">
        <v>0.71099999999999997</v>
      </c>
      <c r="H91" s="47">
        <v>1.9410000000000001</v>
      </c>
      <c r="I91" s="47">
        <v>4.0280000000000005</v>
      </c>
      <c r="J91" s="47">
        <v>4.5060000000000002</v>
      </c>
      <c r="K91" s="47">
        <v>0.13300000000000001</v>
      </c>
      <c r="L91" s="47">
        <f t="shared" si="0"/>
        <v>98.661000000000016</v>
      </c>
      <c r="M91" s="34" t="s">
        <v>278</v>
      </c>
    </row>
    <row r="92" spans="1:13">
      <c r="A92" s="7" t="s">
        <v>280</v>
      </c>
      <c r="B92" s="47">
        <v>68.972999999999999</v>
      </c>
      <c r="C92" s="47">
        <v>0.46100000000000002</v>
      </c>
      <c r="D92" s="47">
        <v>15.393000000000001</v>
      </c>
      <c r="E92" s="47">
        <v>2.6640000000000001</v>
      </c>
      <c r="F92" s="47">
        <v>3.1E-2</v>
      </c>
      <c r="G92" s="47">
        <v>0.72499999999999998</v>
      </c>
      <c r="H92" s="47">
        <v>1.94</v>
      </c>
      <c r="I92" s="47">
        <v>4.0110000000000001</v>
      </c>
      <c r="J92" s="47">
        <v>4.5190000000000001</v>
      </c>
      <c r="K92" s="47">
        <v>0.13300000000000001</v>
      </c>
      <c r="L92" s="47">
        <f t="shared" si="0"/>
        <v>98.85</v>
      </c>
      <c r="M92" s="34" t="s">
        <v>278</v>
      </c>
    </row>
    <row r="93" spans="1:13">
      <c r="A93" s="7" t="s">
        <v>277</v>
      </c>
      <c r="B93" s="47">
        <v>68.942999999999998</v>
      </c>
      <c r="C93" s="47">
        <v>0.45600000000000002</v>
      </c>
      <c r="D93" s="47">
        <v>15.382</v>
      </c>
      <c r="E93" s="47">
        <v>2.64</v>
      </c>
      <c r="F93" s="47">
        <v>3.1E-2</v>
      </c>
      <c r="G93" s="47">
        <v>0.71</v>
      </c>
      <c r="H93" s="47">
        <v>1.9570000000000001</v>
      </c>
      <c r="I93" s="47">
        <v>4.0590000000000002</v>
      </c>
      <c r="J93" s="47">
        <v>4.5289999999999999</v>
      </c>
      <c r="K93" s="47">
        <v>0.13300000000000001</v>
      </c>
      <c r="L93" s="47">
        <f t="shared" si="0"/>
        <v>98.839999999999989</v>
      </c>
      <c r="M93" s="34" t="s">
        <v>278</v>
      </c>
    </row>
    <row r="94" spans="1:13">
      <c r="A94" s="7" t="s">
        <v>279</v>
      </c>
      <c r="B94" s="47">
        <v>68.867999999999995</v>
      </c>
      <c r="C94" s="47">
        <v>0.45900000000000002</v>
      </c>
      <c r="D94" s="47">
        <v>15.366</v>
      </c>
      <c r="E94" s="47">
        <v>2.64</v>
      </c>
      <c r="F94" s="47">
        <v>3.1E-2</v>
      </c>
      <c r="G94" s="47">
        <v>0.71799999999999997</v>
      </c>
      <c r="H94" s="47">
        <v>1.9430000000000001</v>
      </c>
      <c r="I94" s="47">
        <v>4.0259999999999998</v>
      </c>
      <c r="J94" s="47">
        <v>4.516</v>
      </c>
      <c r="K94" s="47">
        <v>0.13200000000000001</v>
      </c>
      <c r="L94" s="47">
        <f t="shared" si="0"/>
        <v>98.699000000000012</v>
      </c>
      <c r="M94" s="34" t="s">
        <v>278</v>
      </c>
    </row>
    <row r="95" spans="1:13">
      <c r="A95" s="7" t="s">
        <v>280</v>
      </c>
      <c r="B95" s="47">
        <v>68.948999999999998</v>
      </c>
      <c r="C95" s="47">
        <v>0.46100000000000002</v>
      </c>
      <c r="D95" s="47">
        <v>15.388</v>
      </c>
      <c r="E95" s="47">
        <v>2.6680000000000001</v>
      </c>
      <c r="F95" s="47">
        <v>3.2000000000000001E-2</v>
      </c>
      <c r="G95" s="47">
        <v>0.72699999999999998</v>
      </c>
      <c r="H95" s="47">
        <v>1.9430000000000001</v>
      </c>
      <c r="I95" s="47">
        <v>4.0360000000000005</v>
      </c>
      <c r="J95" s="47">
        <v>4.5200000000000005</v>
      </c>
      <c r="K95" s="47">
        <v>0.13</v>
      </c>
      <c r="L95" s="47">
        <f t="shared" si="0"/>
        <v>98.853999999999999</v>
      </c>
      <c r="M95" s="34" t="s">
        <v>278</v>
      </c>
    </row>
    <row r="96" spans="1:13">
      <c r="A96" s="7" t="s">
        <v>277</v>
      </c>
      <c r="B96" s="47">
        <v>69.091000000000008</v>
      </c>
      <c r="C96" s="47">
        <v>0.46100000000000002</v>
      </c>
      <c r="D96" s="47">
        <v>15.423</v>
      </c>
      <c r="E96" s="47">
        <v>2.6430000000000002</v>
      </c>
      <c r="F96" s="47">
        <v>3.3000000000000002E-2</v>
      </c>
      <c r="G96" s="47">
        <v>0.71399999999999997</v>
      </c>
      <c r="H96" s="47">
        <v>1.9570000000000001</v>
      </c>
      <c r="I96" s="47">
        <v>4.0449999999999999</v>
      </c>
      <c r="J96" s="47">
        <v>4.5069999999999997</v>
      </c>
      <c r="K96" s="47">
        <v>0.13200000000000001</v>
      </c>
      <c r="L96" s="47">
        <f t="shared" si="0"/>
        <v>99.006000000000014</v>
      </c>
      <c r="M96" s="34" t="s">
        <v>278</v>
      </c>
    </row>
    <row r="97" spans="1:13">
      <c r="A97" s="7" t="s">
        <v>279</v>
      </c>
      <c r="B97" s="47">
        <v>68.97</v>
      </c>
      <c r="C97" s="47">
        <v>0.45700000000000002</v>
      </c>
      <c r="D97" s="47">
        <v>15.396000000000001</v>
      </c>
      <c r="E97" s="47">
        <v>2.641</v>
      </c>
      <c r="F97" s="47">
        <v>3.3000000000000002E-2</v>
      </c>
      <c r="G97" s="47">
        <v>0.71</v>
      </c>
      <c r="H97" s="47">
        <v>1.958</v>
      </c>
      <c r="I97" s="47">
        <v>4.0609999999999999</v>
      </c>
      <c r="J97" s="47">
        <v>4.5200000000000005</v>
      </c>
      <c r="K97" s="47">
        <v>0.13100000000000001</v>
      </c>
      <c r="L97" s="47">
        <f t="shared" si="0"/>
        <v>98.876999999999995</v>
      </c>
      <c r="M97" s="34" t="s">
        <v>278</v>
      </c>
    </row>
    <row r="98" spans="1:13">
      <c r="A98" s="7" t="s">
        <v>280</v>
      </c>
      <c r="B98" s="47">
        <v>69.004000000000005</v>
      </c>
      <c r="C98" s="47">
        <v>0.45900000000000002</v>
      </c>
      <c r="D98" s="47">
        <v>15.416</v>
      </c>
      <c r="E98" s="47">
        <v>2.6670000000000003</v>
      </c>
      <c r="F98" s="47">
        <v>3.2000000000000001E-2</v>
      </c>
      <c r="G98" s="47">
        <v>0.72299999999999998</v>
      </c>
      <c r="H98" s="47">
        <v>1.9550000000000001</v>
      </c>
      <c r="I98" s="47">
        <v>4.0110000000000001</v>
      </c>
      <c r="J98" s="47">
        <v>4.5149999999999997</v>
      </c>
      <c r="K98" s="47">
        <v>0.13200000000000001</v>
      </c>
      <c r="L98" s="47">
        <f t="shared" si="0"/>
        <v>98.914000000000001</v>
      </c>
      <c r="M98" s="34" t="s">
        <v>278</v>
      </c>
    </row>
    <row r="99" spans="1:13">
      <c r="A99" s="7" t="s">
        <v>281</v>
      </c>
      <c r="B99" s="47">
        <v>65.751999999999995</v>
      </c>
      <c r="C99" s="47">
        <v>0.58699999999999997</v>
      </c>
      <c r="D99" s="47">
        <v>16.369</v>
      </c>
      <c r="E99" s="47">
        <v>4.4649999999999999</v>
      </c>
      <c r="F99" s="47">
        <v>0.105</v>
      </c>
      <c r="G99" s="47">
        <v>0.99399999999999999</v>
      </c>
      <c r="H99" s="47">
        <v>3.24</v>
      </c>
      <c r="I99" s="47">
        <v>4.2270000000000003</v>
      </c>
      <c r="J99" s="47">
        <v>3.6970000000000001</v>
      </c>
      <c r="K99" s="47">
        <v>0.26200000000000001</v>
      </c>
      <c r="L99" s="47">
        <f t="shared" si="0"/>
        <v>99.698000000000008</v>
      </c>
      <c r="M99" s="34" t="s">
        <v>278</v>
      </c>
    </row>
    <row r="100" spans="1:13">
      <c r="A100" s="7" t="s">
        <v>282</v>
      </c>
      <c r="B100" s="47">
        <v>65.998000000000005</v>
      </c>
      <c r="C100" s="47">
        <v>0.59499999999999997</v>
      </c>
      <c r="D100" s="47">
        <v>16.433</v>
      </c>
      <c r="E100" s="47">
        <v>4.3380000000000001</v>
      </c>
      <c r="F100" s="47">
        <v>0.09</v>
      </c>
      <c r="G100" s="47">
        <v>0.98899999999999999</v>
      </c>
      <c r="H100" s="47">
        <v>3.2389999999999999</v>
      </c>
      <c r="I100" s="47">
        <v>4.2519999999999998</v>
      </c>
      <c r="J100" s="47">
        <v>3.7240000000000002</v>
      </c>
      <c r="K100" s="47">
        <v>0.26300000000000001</v>
      </c>
      <c r="L100" s="47">
        <f t="shared" si="0"/>
        <v>99.921000000000021</v>
      </c>
      <c r="M100" s="34" t="s">
        <v>278</v>
      </c>
    </row>
    <row r="101" spans="1:13">
      <c r="A101" s="7" t="s">
        <v>281</v>
      </c>
      <c r="B101" s="47">
        <v>65.844000000000008</v>
      </c>
      <c r="C101" s="47">
        <v>0.58699999999999997</v>
      </c>
      <c r="D101" s="47">
        <v>16.396000000000001</v>
      </c>
      <c r="E101" s="47">
        <v>4.47</v>
      </c>
      <c r="F101" s="47">
        <v>0.107</v>
      </c>
      <c r="G101" s="47">
        <v>0.98899999999999999</v>
      </c>
      <c r="H101" s="47">
        <v>3.2389999999999999</v>
      </c>
      <c r="I101" s="47">
        <v>4.2839999999999998</v>
      </c>
      <c r="J101" s="47">
        <v>3.6930000000000001</v>
      </c>
      <c r="K101" s="47">
        <v>0.26</v>
      </c>
      <c r="L101" s="47">
        <f t="shared" si="0"/>
        <v>99.869000000000028</v>
      </c>
      <c r="M101" s="34" t="s">
        <v>278</v>
      </c>
    </row>
    <row r="102" spans="1:13">
      <c r="A102" s="7" t="s">
        <v>282</v>
      </c>
      <c r="B102" s="47">
        <v>66.082000000000008</v>
      </c>
      <c r="C102" s="47">
        <v>0.59299999999999997</v>
      </c>
      <c r="D102" s="47">
        <v>16.45</v>
      </c>
      <c r="E102" s="47">
        <v>4.3579999999999997</v>
      </c>
      <c r="F102" s="47">
        <v>8.8999999999999996E-2</v>
      </c>
      <c r="G102" s="47">
        <v>0.99</v>
      </c>
      <c r="H102" s="47">
        <v>3.242</v>
      </c>
      <c r="I102" s="47">
        <v>4.282</v>
      </c>
      <c r="J102" s="47">
        <v>3.7080000000000002</v>
      </c>
      <c r="K102" s="47">
        <v>0.26200000000000001</v>
      </c>
      <c r="L102" s="47">
        <f t="shared" si="0"/>
        <v>100.05600000000001</v>
      </c>
      <c r="M102" s="34" t="s">
        <v>278</v>
      </c>
    </row>
    <row r="103" spans="1:13">
      <c r="A103" s="7" t="s">
        <v>283</v>
      </c>
      <c r="B103" s="47">
        <v>73.138000000000005</v>
      </c>
      <c r="C103" s="47">
        <v>0.248</v>
      </c>
      <c r="D103" s="47">
        <v>13.858000000000001</v>
      </c>
      <c r="E103" s="47">
        <v>1.835</v>
      </c>
      <c r="F103" s="47">
        <v>3.3000000000000002E-2</v>
      </c>
      <c r="G103" s="47">
        <v>0.25900000000000001</v>
      </c>
      <c r="H103" s="47">
        <v>1.204</v>
      </c>
      <c r="I103" s="47">
        <v>4.1180000000000003</v>
      </c>
      <c r="J103" s="47">
        <v>4.4390000000000001</v>
      </c>
      <c r="K103" s="47">
        <v>4.3999999999999997E-2</v>
      </c>
      <c r="L103" s="47">
        <f t="shared" si="0"/>
        <v>99.176000000000002</v>
      </c>
      <c r="M103" s="34" t="s">
        <v>278</v>
      </c>
    </row>
    <row r="104" spans="1:13">
      <c r="A104" s="7" t="s">
        <v>284</v>
      </c>
      <c r="B104" s="47">
        <v>73.012</v>
      </c>
      <c r="C104" s="47">
        <v>0.249</v>
      </c>
      <c r="D104" s="47">
        <v>13.829000000000001</v>
      </c>
      <c r="E104" s="47">
        <v>1.839</v>
      </c>
      <c r="F104" s="47">
        <v>3.6000000000000004E-2</v>
      </c>
      <c r="G104" s="47">
        <v>0.24</v>
      </c>
      <c r="H104" s="47">
        <v>1.1930000000000001</v>
      </c>
      <c r="I104" s="47">
        <v>4.0810000000000004</v>
      </c>
      <c r="J104" s="47">
        <v>4.4249999999999998</v>
      </c>
      <c r="K104" s="47">
        <v>4.2000000000000003E-2</v>
      </c>
      <c r="L104" s="47">
        <f t="shared" si="0"/>
        <v>98.945999999999998</v>
      </c>
      <c r="M104" s="34" t="s">
        <v>278</v>
      </c>
    </row>
    <row r="105" spans="1:13">
      <c r="A105" s="7" t="s">
        <v>283</v>
      </c>
      <c r="B105" s="47">
        <v>73.266999999999996</v>
      </c>
      <c r="C105" s="47">
        <v>0.24299999999999999</v>
      </c>
      <c r="D105" s="47">
        <v>13.888</v>
      </c>
      <c r="E105" s="47">
        <v>1.847</v>
      </c>
      <c r="F105" s="47">
        <v>3.6000000000000004E-2</v>
      </c>
      <c r="G105" s="47">
        <v>0.252</v>
      </c>
      <c r="H105" s="47">
        <v>1.206</v>
      </c>
      <c r="I105" s="47">
        <v>4.1539999999999999</v>
      </c>
      <c r="J105" s="47">
        <v>4.4169999999999998</v>
      </c>
      <c r="K105" s="47">
        <v>4.3999999999999997E-2</v>
      </c>
      <c r="L105" s="47">
        <f t="shared" si="0"/>
        <v>99.353999999999985</v>
      </c>
      <c r="M105" s="34" t="s">
        <v>278</v>
      </c>
    </row>
    <row r="106" spans="1:13">
      <c r="A106" s="12" t="s">
        <v>284</v>
      </c>
      <c r="B106" s="48">
        <v>73.105000000000004</v>
      </c>
      <c r="C106" s="48">
        <v>0.249</v>
      </c>
      <c r="D106" s="48">
        <v>13.846</v>
      </c>
      <c r="E106" s="48">
        <v>1.849</v>
      </c>
      <c r="F106" s="48">
        <v>3.5000000000000003E-2</v>
      </c>
      <c r="G106" s="48">
        <v>0.254</v>
      </c>
      <c r="H106" s="48">
        <v>1.204</v>
      </c>
      <c r="I106" s="48">
        <v>4.1530000000000005</v>
      </c>
      <c r="J106" s="48">
        <v>4.4080000000000004</v>
      </c>
      <c r="K106" s="48">
        <v>4.2000000000000003E-2</v>
      </c>
      <c r="L106" s="48">
        <f t="shared" si="0"/>
        <v>99.14500000000001</v>
      </c>
      <c r="M106" s="36" t="s">
        <v>278</v>
      </c>
    </row>
    <row r="107" spans="1:13">
      <c r="A107" s="133" t="s">
        <v>319</v>
      </c>
      <c r="B107" s="133"/>
      <c r="C107" s="133"/>
      <c r="D107" s="133"/>
      <c r="E107" s="133"/>
      <c r="F107" s="133"/>
      <c r="G107" s="133"/>
      <c r="H107" s="133"/>
      <c r="I107" s="133"/>
      <c r="J107" s="133"/>
      <c r="K107" s="133"/>
      <c r="L107" s="133"/>
      <c r="M107" s="133"/>
    </row>
  </sheetData>
  <mergeCells count="3">
    <mergeCell ref="A1:M1"/>
    <mergeCell ref="A2:A3"/>
    <mergeCell ref="A107:M10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91C6F-99CD-124E-8CE9-A124CCA31C44}">
  <dimension ref="A1:N94"/>
  <sheetViews>
    <sheetView workbookViewId="0">
      <selection sqref="A1:N1"/>
    </sheetView>
  </sheetViews>
  <sheetFormatPr defaultColWidth="10.7109375" defaultRowHeight="15.75"/>
  <cols>
    <col min="1" max="1" width="23.28515625" style="7" customWidth="1"/>
    <col min="2" max="16384" width="10.7109375" style="7"/>
  </cols>
  <sheetData>
    <row r="1" spans="1:14" ht="16.5" thickBot="1">
      <c r="A1" s="126" t="s">
        <v>380</v>
      </c>
      <c r="B1" s="106"/>
      <c r="C1" s="106"/>
      <c r="D1" s="106"/>
      <c r="E1" s="106"/>
      <c r="F1" s="106"/>
      <c r="G1" s="106"/>
      <c r="H1" s="106"/>
      <c r="I1" s="106"/>
      <c r="J1" s="106"/>
      <c r="K1" s="106"/>
      <c r="L1" s="106"/>
      <c r="M1" s="106"/>
      <c r="N1" s="106"/>
    </row>
    <row r="2" spans="1:14" ht="16.5" thickTop="1">
      <c r="A2" s="132" t="s">
        <v>0</v>
      </c>
      <c r="B2" s="62" t="s">
        <v>285</v>
      </c>
      <c r="C2" s="62" t="s">
        <v>286</v>
      </c>
      <c r="D2" s="62" t="s">
        <v>287</v>
      </c>
      <c r="E2" s="62" t="s">
        <v>288</v>
      </c>
      <c r="F2" s="62" t="s">
        <v>289</v>
      </c>
      <c r="G2" s="62" t="s">
        <v>290</v>
      </c>
      <c r="H2" s="62" t="s">
        <v>291</v>
      </c>
      <c r="I2" s="62" t="s">
        <v>292</v>
      </c>
      <c r="J2" s="62" t="s">
        <v>293</v>
      </c>
      <c r="K2" s="62" t="s">
        <v>294</v>
      </c>
      <c r="L2" s="62" t="s">
        <v>295</v>
      </c>
      <c r="M2" s="62" t="s">
        <v>296</v>
      </c>
      <c r="N2" s="62" t="s">
        <v>297</v>
      </c>
    </row>
    <row r="3" spans="1:14">
      <c r="A3" s="105"/>
      <c r="B3" s="63" t="s">
        <v>160</v>
      </c>
      <c r="C3" s="63" t="s">
        <v>160</v>
      </c>
      <c r="D3" s="63" t="s">
        <v>160</v>
      </c>
      <c r="E3" s="63" t="s">
        <v>160</v>
      </c>
      <c r="F3" s="63" t="s">
        <v>160</v>
      </c>
      <c r="G3" s="63" t="s">
        <v>160</v>
      </c>
      <c r="H3" s="63" t="s">
        <v>160</v>
      </c>
      <c r="I3" s="63" t="s">
        <v>160</v>
      </c>
      <c r="J3" s="63" t="s">
        <v>160</v>
      </c>
      <c r="K3" s="63" t="s">
        <v>160</v>
      </c>
      <c r="L3" s="63" t="s">
        <v>160</v>
      </c>
      <c r="M3" s="63" t="s">
        <v>160</v>
      </c>
      <c r="N3" s="63" t="s">
        <v>160</v>
      </c>
    </row>
    <row r="4" spans="1:14">
      <c r="A4" s="7" t="s">
        <v>161</v>
      </c>
      <c r="B4" s="35">
        <v>8.5</v>
      </c>
      <c r="C4" s="35">
        <v>188.5</v>
      </c>
      <c r="D4" s="35">
        <v>13.600000000000001</v>
      </c>
      <c r="E4" s="35">
        <v>146</v>
      </c>
      <c r="F4" s="35">
        <v>1</v>
      </c>
      <c r="G4" s="35">
        <v>65.5</v>
      </c>
      <c r="H4" s="35">
        <v>6</v>
      </c>
      <c r="I4" s="35">
        <v>18</v>
      </c>
      <c r="J4" s="35">
        <v>10</v>
      </c>
      <c r="K4" s="35">
        <v>61</v>
      </c>
      <c r="L4" s="35">
        <v>20.5</v>
      </c>
      <c r="M4" s="35">
        <v>221</v>
      </c>
      <c r="N4" s="35">
        <v>86</v>
      </c>
    </row>
    <row r="5" spans="1:14">
      <c r="A5" s="7" t="s">
        <v>163</v>
      </c>
      <c r="B5" s="35">
        <v>7.8000000000000007</v>
      </c>
      <c r="C5" s="35">
        <v>170</v>
      </c>
      <c r="D5" s="35">
        <v>15.2</v>
      </c>
      <c r="E5" s="35">
        <v>171</v>
      </c>
      <c r="F5" s="35">
        <v>1</v>
      </c>
      <c r="G5" s="35">
        <v>49</v>
      </c>
      <c r="H5" s="35">
        <v>5</v>
      </c>
      <c r="I5" s="35">
        <v>12</v>
      </c>
      <c r="J5" s="35">
        <v>9</v>
      </c>
      <c r="K5" s="35">
        <v>61</v>
      </c>
      <c r="L5" s="35">
        <v>22</v>
      </c>
      <c r="M5" s="35">
        <v>44</v>
      </c>
      <c r="N5" s="35">
        <v>87</v>
      </c>
    </row>
    <row r="6" spans="1:14">
      <c r="A6" s="7" t="s">
        <v>19</v>
      </c>
      <c r="B6" s="64">
        <v>8.7000000000000011</v>
      </c>
      <c r="C6" s="64">
        <v>189</v>
      </c>
      <c r="D6" s="64">
        <v>16.600000000000001</v>
      </c>
      <c r="E6" s="64">
        <v>145</v>
      </c>
      <c r="F6" s="64">
        <v>1.2000000000000002</v>
      </c>
      <c r="G6" s="64">
        <v>64.8</v>
      </c>
      <c r="H6" s="64">
        <v>5.7</v>
      </c>
      <c r="I6" s="64">
        <v>16.2</v>
      </c>
      <c r="J6" s="64">
        <v>10.100000000000001</v>
      </c>
      <c r="K6" s="64">
        <v>61</v>
      </c>
      <c r="L6" s="64">
        <v>19</v>
      </c>
      <c r="M6" s="64">
        <v>101</v>
      </c>
      <c r="N6" s="64">
        <v>90</v>
      </c>
    </row>
    <row r="7" spans="1:14">
      <c r="A7" s="7" t="s">
        <v>162</v>
      </c>
      <c r="B7" s="64">
        <v>8.6</v>
      </c>
      <c r="C7" s="64">
        <v>165</v>
      </c>
      <c r="D7" s="64">
        <v>16.900000000000002</v>
      </c>
      <c r="E7" s="64">
        <v>169</v>
      </c>
      <c r="F7" s="64">
        <v>0.9</v>
      </c>
      <c r="G7" s="64">
        <v>54.800000000000004</v>
      </c>
      <c r="H7" s="64">
        <v>5.4</v>
      </c>
      <c r="I7" s="64">
        <v>11.600000000000001</v>
      </c>
      <c r="J7" s="64">
        <v>9.9</v>
      </c>
      <c r="K7" s="64">
        <v>71</v>
      </c>
      <c r="L7" s="64">
        <v>23</v>
      </c>
      <c r="M7" s="64">
        <v>55</v>
      </c>
      <c r="N7" s="64">
        <v>97</v>
      </c>
    </row>
    <row r="8" spans="1:14">
      <c r="A8" s="7" t="s">
        <v>21</v>
      </c>
      <c r="B8" s="35">
        <v>11.4</v>
      </c>
      <c r="C8" s="35">
        <v>245</v>
      </c>
      <c r="D8" s="35">
        <v>20.5</v>
      </c>
      <c r="E8" s="35">
        <v>144</v>
      </c>
      <c r="F8" s="35">
        <v>1</v>
      </c>
      <c r="G8" s="35">
        <v>76</v>
      </c>
      <c r="H8" s="35">
        <v>7</v>
      </c>
      <c r="I8" s="35">
        <v>18</v>
      </c>
      <c r="J8" s="35">
        <v>11</v>
      </c>
      <c r="K8" s="35">
        <v>68</v>
      </c>
      <c r="L8" s="35">
        <v>23</v>
      </c>
      <c r="M8" s="35">
        <v>58</v>
      </c>
      <c r="N8" s="35">
        <v>86</v>
      </c>
    </row>
    <row r="9" spans="1:14">
      <c r="A9" s="7" t="s">
        <v>166</v>
      </c>
      <c r="B9" s="64">
        <v>10.5</v>
      </c>
      <c r="C9" s="64">
        <v>208</v>
      </c>
      <c r="D9" s="64">
        <v>18.900000000000002</v>
      </c>
      <c r="E9" s="64">
        <v>153</v>
      </c>
      <c r="F9" s="64">
        <v>0.70000000000000007</v>
      </c>
      <c r="G9" s="64">
        <v>63.7</v>
      </c>
      <c r="H9" s="64">
        <v>6.6000000000000005</v>
      </c>
      <c r="I9" s="64">
        <v>17</v>
      </c>
      <c r="J9" s="64">
        <v>11.200000000000001</v>
      </c>
      <c r="K9" s="64">
        <v>61</v>
      </c>
      <c r="L9" s="64">
        <v>27</v>
      </c>
      <c r="M9" s="64">
        <v>197</v>
      </c>
      <c r="N9" s="64">
        <v>101</v>
      </c>
    </row>
    <row r="10" spans="1:14">
      <c r="A10" s="7" t="s">
        <v>164</v>
      </c>
      <c r="B10" s="64">
        <v>5.7</v>
      </c>
      <c r="C10" s="64">
        <v>125</v>
      </c>
      <c r="D10" s="64">
        <v>11.600000000000001</v>
      </c>
      <c r="E10" s="64">
        <v>182</v>
      </c>
      <c r="F10" s="64">
        <v>0.30000000000000004</v>
      </c>
      <c r="G10" s="64">
        <v>47.800000000000004</v>
      </c>
      <c r="H10" s="64">
        <v>3.6</v>
      </c>
      <c r="I10" s="64">
        <v>10.4</v>
      </c>
      <c r="J10" s="64">
        <v>8.6</v>
      </c>
      <c r="K10" s="64">
        <v>51</v>
      </c>
      <c r="L10" s="64">
        <v>20</v>
      </c>
      <c r="M10" s="64">
        <v>68</v>
      </c>
      <c r="N10" s="64">
        <v>80</v>
      </c>
    </row>
    <row r="11" spans="1:14">
      <c r="A11" s="7" t="s">
        <v>27</v>
      </c>
      <c r="B11" s="35">
        <v>5.1000000000000005</v>
      </c>
      <c r="C11" s="35">
        <v>109</v>
      </c>
      <c r="D11" s="35">
        <v>10.7</v>
      </c>
      <c r="E11" s="35">
        <v>191</v>
      </c>
      <c r="F11" s="35">
        <v>0</v>
      </c>
      <c r="G11" s="35">
        <v>45</v>
      </c>
      <c r="H11" s="35">
        <v>4</v>
      </c>
      <c r="I11" s="35">
        <v>11</v>
      </c>
      <c r="J11" s="35">
        <v>8</v>
      </c>
      <c r="K11" s="35">
        <v>41</v>
      </c>
      <c r="L11" s="35">
        <v>18</v>
      </c>
      <c r="M11" s="35">
        <v>53</v>
      </c>
      <c r="N11" s="35">
        <v>61</v>
      </c>
    </row>
    <row r="12" spans="1:14">
      <c r="A12" s="7" t="s">
        <v>244</v>
      </c>
      <c r="B12" s="64">
        <v>10</v>
      </c>
      <c r="C12" s="64">
        <v>181</v>
      </c>
      <c r="D12" s="64">
        <v>16.900000000000002</v>
      </c>
      <c r="E12" s="64">
        <v>190</v>
      </c>
      <c r="F12" s="64">
        <v>1.3</v>
      </c>
      <c r="G12" s="64">
        <v>57</v>
      </c>
      <c r="H12" s="64">
        <v>5.4</v>
      </c>
      <c r="I12" s="64">
        <v>12.200000000000001</v>
      </c>
      <c r="J12" s="64">
        <v>10</v>
      </c>
      <c r="K12" s="64">
        <v>59</v>
      </c>
      <c r="L12" s="64">
        <v>24</v>
      </c>
      <c r="M12" s="64">
        <v>427</v>
      </c>
      <c r="N12" s="64">
        <v>98</v>
      </c>
    </row>
    <row r="13" spans="1:14">
      <c r="A13" s="7" t="s">
        <v>168</v>
      </c>
      <c r="B13" s="35">
        <v>8.5</v>
      </c>
      <c r="C13" s="35">
        <v>239</v>
      </c>
      <c r="D13" s="35">
        <v>16.7</v>
      </c>
      <c r="E13" s="35">
        <v>161</v>
      </c>
      <c r="F13" s="35">
        <v>0.4</v>
      </c>
      <c r="G13" s="35">
        <v>58</v>
      </c>
      <c r="H13" s="35">
        <v>6</v>
      </c>
      <c r="I13" s="35">
        <v>24</v>
      </c>
      <c r="J13" s="35">
        <v>10</v>
      </c>
      <c r="K13" s="35">
        <v>53</v>
      </c>
      <c r="L13" s="35">
        <v>20</v>
      </c>
      <c r="M13" s="35">
        <v>80</v>
      </c>
      <c r="N13" s="35">
        <v>75</v>
      </c>
    </row>
    <row r="14" spans="1:14">
      <c r="A14" s="7" t="s">
        <v>167</v>
      </c>
      <c r="B14" s="35">
        <v>6.8000000000000007</v>
      </c>
      <c r="C14" s="35">
        <v>163</v>
      </c>
      <c r="D14" s="35">
        <v>13</v>
      </c>
      <c r="E14" s="35">
        <v>193</v>
      </c>
      <c r="F14" s="35">
        <v>0.30000000000000004</v>
      </c>
      <c r="G14" s="35">
        <v>49</v>
      </c>
      <c r="H14" s="35">
        <v>5</v>
      </c>
      <c r="I14" s="35">
        <v>11</v>
      </c>
      <c r="J14" s="35">
        <v>9</v>
      </c>
      <c r="K14" s="35">
        <v>42</v>
      </c>
      <c r="L14" s="35">
        <v>19</v>
      </c>
      <c r="M14" s="35">
        <v>72</v>
      </c>
      <c r="N14" s="35">
        <v>65</v>
      </c>
    </row>
    <row r="15" spans="1:14">
      <c r="A15" s="7" t="s">
        <v>170</v>
      </c>
      <c r="B15" s="35">
        <v>12.100000000000001</v>
      </c>
      <c r="C15" s="35">
        <v>274</v>
      </c>
      <c r="D15" s="35">
        <v>19.700000000000003</v>
      </c>
      <c r="E15" s="35">
        <v>105</v>
      </c>
      <c r="F15" s="35">
        <v>3</v>
      </c>
      <c r="G15" s="35">
        <v>85</v>
      </c>
      <c r="H15" s="35">
        <v>7</v>
      </c>
      <c r="I15" s="35">
        <v>20</v>
      </c>
      <c r="J15" s="35">
        <v>11</v>
      </c>
      <c r="K15" s="35">
        <v>69</v>
      </c>
      <c r="L15" s="35">
        <v>19</v>
      </c>
      <c r="M15" s="35">
        <v>54</v>
      </c>
      <c r="N15" s="35">
        <v>73</v>
      </c>
    </row>
    <row r="16" spans="1:14">
      <c r="A16" s="7" t="s">
        <v>44</v>
      </c>
      <c r="B16" s="35">
        <v>11.8</v>
      </c>
      <c r="C16" s="35">
        <v>221</v>
      </c>
      <c r="D16" s="35">
        <v>20.200000000000003</v>
      </c>
      <c r="E16" s="35">
        <v>142</v>
      </c>
      <c r="F16" s="35">
        <v>7</v>
      </c>
      <c r="G16" s="35">
        <v>69</v>
      </c>
      <c r="H16" s="35">
        <v>7</v>
      </c>
      <c r="I16" s="35">
        <v>13</v>
      </c>
      <c r="J16" s="35">
        <v>13</v>
      </c>
      <c r="K16" s="35">
        <v>65</v>
      </c>
      <c r="L16" s="35">
        <v>32</v>
      </c>
      <c r="M16" s="35">
        <v>78</v>
      </c>
      <c r="N16" s="35">
        <v>91</v>
      </c>
    </row>
    <row r="17" spans="1:14">
      <c r="A17" s="7" t="s">
        <v>46</v>
      </c>
      <c r="B17" s="35">
        <v>7</v>
      </c>
      <c r="C17" s="35">
        <v>252</v>
      </c>
      <c r="D17" s="35">
        <v>13.3</v>
      </c>
      <c r="E17" s="35">
        <v>198</v>
      </c>
      <c r="F17" s="35">
        <v>1</v>
      </c>
      <c r="G17" s="35">
        <v>51</v>
      </c>
      <c r="H17" s="35">
        <v>5</v>
      </c>
      <c r="I17" s="35">
        <v>21</v>
      </c>
      <c r="J17" s="35">
        <v>10</v>
      </c>
      <c r="K17" s="35">
        <v>50</v>
      </c>
      <c r="L17" s="35">
        <v>17</v>
      </c>
      <c r="M17" s="35">
        <v>52</v>
      </c>
      <c r="N17" s="35">
        <v>64</v>
      </c>
    </row>
    <row r="18" spans="1:14">
      <c r="A18" s="7" t="s">
        <v>51</v>
      </c>
      <c r="B18" s="35">
        <v>6</v>
      </c>
      <c r="C18" s="35">
        <v>157</v>
      </c>
      <c r="D18" s="35">
        <v>12.100000000000001</v>
      </c>
      <c r="E18" s="35">
        <v>195</v>
      </c>
      <c r="F18" s="35">
        <v>1</v>
      </c>
      <c r="G18" s="35">
        <v>47</v>
      </c>
      <c r="H18" s="35">
        <v>4</v>
      </c>
      <c r="I18" s="35">
        <v>14</v>
      </c>
      <c r="J18" s="35">
        <v>9</v>
      </c>
      <c r="K18" s="35">
        <v>40</v>
      </c>
      <c r="L18" s="35">
        <v>15</v>
      </c>
      <c r="M18" s="35">
        <v>43</v>
      </c>
      <c r="N18" s="35">
        <v>59</v>
      </c>
    </row>
    <row r="19" spans="1:14">
      <c r="A19" s="7" t="s">
        <v>172</v>
      </c>
      <c r="B19" s="64">
        <v>9.4</v>
      </c>
      <c r="C19" s="64">
        <v>266</v>
      </c>
      <c r="D19" s="64">
        <v>18.2</v>
      </c>
      <c r="E19" s="64">
        <v>165</v>
      </c>
      <c r="F19" s="64">
        <v>0.60000000000000009</v>
      </c>
      <c r="G19" s="64">
        <v>61.400000000000006</v>
      </c>
      <c r="H19" s="64">
        <v>6.2</v>
      </c>
      <c r="I19" s="64">
        <v>17</v>
      </c>
      <c r="J19" s="64">
        <v>10.4</v>
      </c>
      <c r="K19" s="64">
        <v>55</v>
      </c>
      <c r="L19" s="64">
        <v>25</v>
      </c>
      <c r="M19" s="64">
        <v>363</v>
      </c>
      <c r="N19" s="64">
        <v>88</v>
      </c>
    </row>
    <row r="20" spans="1:14">
      <c r="A20" s="7" t="s">
        <v>204</v>
      </c>
      <c r="B20" s="35">
        <v>9.4499999999999993</v>
      </c>
      <c r="C20" s="35">
        <v>262</v>
      </c>
      <c r="D20" s="35">
        <v>18.55</v>
      </c>
      <c r="E20" s="35">
        <v>168.5</v>
      </c>
      <c r="F20" s="35">
        <v>1</v>
      </c>
      <c r="G20" s="35">
        <v>61.5</v>
      </c>
      <c r="H20" s="35">
        <v>6</v>
      </c>
      <c r="I20" s="35">
        <v>17.5</v>
      </c>
      <c r="J20" s="35">
        <v>11</v>
      </c>
      <c r="K20" s="35">
        <v>56</v>
      </c>
      <c r="L20" s="35">
        <v>27</v>
      </c>
      <c r="M20" s="35">
        <v>480.5</v>
      </c>
      <c r="N20" s="35">
        <v>89.5</v>
      </c>
    </row>
    <row r="21" spans="1:14">
      <c r="A21" s="7" t="s">
        <v>171</v>
      </c>
      <c r="B21" s="64">
        <v>9.9</v>
      </c>
      <c r="C21" s="64">
        <v>240</v>
      </c>
      <c r="D21" s="64">
        <v>19</v>
      </c>
      <c r="E21" s="64">
        <v>174</v>
      </c>
      <c r="F21" s="64">
        <v>1.3</v>
      </c>
      <c r="G21" s="64">
        <v>62.400000000000006</v>
      </c>
      <c r="H21" s="64">
        <v>6.6000000000000005</v>
      </c>
      <c r="I21" s="64">
        <v>12.8</v>
      </c>
      <c r="J21" s="64">
        <v>10.600000000000001</v>
      </c>
      <c r="K21" s="64">
        <v>59</v>
      </c>
      <c r="L21" s="64">
        <v>27</v>
      </c>
      <c r="M21" s="64">
        <v>305</v>
      </c>
      <c r="N21" s="64">
        <v>88</v>
      </c>
    </row>
    <row r="22" spans="1:14">
      <c r="A22" s="7" t="s">
        <v>61</v>
      </c>
      <c r="B22" s="35">
        <v>10.7</v>
      </c>
      <c r="C22" s="35">
        <v>258</v>
      </c>
      <c r="D22" s="35">
        <v>20.400000000000002</v>
      </c>
      <c r="E22" s="35">
        <v>172</v>
      </c>
      <c r="F22" s="35">
        <v>1</v>
      </c>
      <c r="G22" s="35">
        <v>65</v>
      </c>
      <c r="H22" s="35">
        <v>7</v>
      </c>
      <c r="I22" s="35">
        <v>14</v>
      </c>
      <c r="J22" s="35">
        <v>11</v>
      </c>
      <c r="K22" s="35">
        <v>60</v>
      </c>
      <c r="L22" s="35">
        <v>24</v>
      </c>
      <c r="M22" s="35">
        <v>56</v>
      </c>
      <c r="N22" s="35">
        <v>84</v>
      </c>
    </row>
    <row r="23" spans="1:14">
      <c r="A23" s="7" t="s">
        <v>173</v>
      </c>
      <c r="B23" s="35">
        <v>10.8</v>
      </c>
      <c r="C23" s="35">
        <v>223</v>
      </c>
      <c r="D23" s="35">
        <v>20.400000000000002</v>
      </c>
      <c r="E23" s="35">
        <v>137</v>
      </c>
      <c r="F23" s="35">
        <v>3</v>
      </c>
      <c r="G23" s="35">
        <v>75</v>
      </c>
      <c r="H23" s="35">
        <v>7</v>
      </c>
      <c r="I23" s="35">
        <v>19</v>
      </c>
      <c r="J23" s="35">
        <v>11</v>
      </c>
      <c r="K23" s="35">
        <v>79</v>
      </c>
      <c r="L23" s="35">
        <v>22</v>
      </c>
      <c r="M23" s="35">
        <v>85</v>
      </c>
      <c r="N23" s="35">
        <v>88</v>
      </c>
    </row>
    <row r="24" spans="1:14">
      <c r="A24" s="7" t="s">
        <v>66</v>
      </c>
      <c r="B24" s="35">
        <v>5.9</v>
      </c>
      <c r="C24" s="35">
        <v>149</v>
      </c>
      <c r="D24" s="35">
        <v>12.4</v>
      </c>
      <c r="E24" s="35">
        <v>192</v>
      </c>
      <c r="F24" s="35">
        <v>0.5</v>
      </c>
      <c r="G24" s="35">
        <v>49</v>
      </c>
      <c r="H24" s="35">
        <v>5</v>
      </c>
      <c r="I24" s="35">
        <v>12</v>
      </c>
      <c r="J24" s="35">
        <v>9</v>
      </c>
      <c r="K24" s="35">
        <v>53</v>
      </c>
      <c r="L24" s="35">
        <v>19</v>
      </c>
      <c r="M24" s="35">
        <v>40</v>
      </c>
      <c r="N24" s="35">
        <v>90</v>
      </c>
    </row>
    <row r="25" spans="1:14">
      <c r="A25" s="7" t="s">
        <v>174</v>
      </c>
      <c r="B25" s="35">
        <v>9.2000000000000011</v>
      </c>
      <c r="C25" s="35">
        <v>246</v>
      </c>
      <c r="D25" s="35">
        <v>16</v>
      </c>
      <c r="E25" s="35">
        <v>142</v>
      </c>
      <c r="F25" s="35">
        <v>1</v>
      </c>
      <c r="G25" s="35">
        <v>67</v>
      </c>
      <c r="H25" s="35">
        <v>6</v>
      </c>
      <c r="I25" s="35">
        <v>17</v>
      </c>
      <c r="J25" s="35">
        <v>10</v>
      </c>
      <c r="K25" s="35">
        <v>53</v>
      </c>
      <c r="L25" s="35">
        <v>18</v>
      </c>
      <c r="M25" s="35">
        <v>72</v>
      </c>
      <c r="N25" s="35">
        <v>84</v>
      </c>
    </row>
    <row r="26" spans="1:14">
      <c r="A26" s="43" t="s">
        <v>245</v>
      </c>
      <c r="B26" s="64">
        <v>9.1</v>
      </c>
      <c r="C26" s="64">
        <v>236</v>
      </c>
      <c r="D26" s="64">
        <v>16.5</v>
      </c>
      <c r="E26" s="64">
        <v>150</v>
      </c>
      <c r="F26" s="64">
        <v>1.1000000000000001</v>
      </c>
      <c r="G26" s="64">
        <v>65.5</v>
      </c>
      <c r="H26" s="64">
        <v>6.5</v>
      </c>
      <c r="I26" s="64">
        <v>14.8</v>
      </c>
      <c r="J26" s="64">
        <v>10.700000000000001</v>
      </c>
      <c r="K26" s="64">
        <v>46</v>
      </c>
      <c r="L26" s="64">
        <v>18</v>
      </c>
      <c r="M26" s="64">
        <v>65</v>
      </c>
      <c r="N26" s="64">
        <v>75</v>
      </c>
    </row>
    <row r="27" spans="1:14">
      <c r="A27" s="43" t="s">
        <v>246</v>
      </c>
      <c r="B27" s="64">
        <v>9.1</v>
      </c>
      <c r="C27" s="64">
        <v>232</v>
      </c>
      <c r="D27" s="64">
        <v>18</v>
      </c>
      <c r="E27" s="64">
        <v>153</v>
      </c>
      <c r="F27" s="64">
        <v>0.70000000000000007</v>
      </c>
      <c r="G27" s="64">
        <v>63.400000000000006</v>
      </c>
      <c r="H27" s="64">
        <v>6.7</v>
      </c>
      <c r="I27" s="64">
        <v>15.700000000000001</v>
      </c>
      <c r="J27" s="64">
        <v>11.4</v>
      </c>
      <c r="K27" s="64">
        <v>48</v>
      </c>
      <c r="L27" s="64">
        <v>23</v>
      </c>
      <c r="M27" s="64">
        <v>422</v>
      </c>
      <c r="N27" s="64">
        <v>86</v>
      </c>
    </row>
    <row r="28" spans="1:14">
      <c r="A28" s="43" t="s">
        <v>69</v>
      </c>
      <c r="B28" s="64">
        <v>8.3000000000000007</v>
      </c>
      <c r="C28" s="64">
        <v>213</v>
      </c>
      <c r="D28" s="64">
        <v>16.400000000000002</v>
      </c>
      <c r="E28" s="64">
        <v>169</v>
      </c>
      <c r="F28" s="64">
        <v>0.8</v>
      </c>
      <c r="G28" s="64">
        <v>58.800000000000004</v>
      </c>
      <c r="H28" s="64">
        <v>6.1000000000000005</v>
      </c>
      <c r="I28" s="64">
        <v>15</v>
      </c>
      <c r="J28" s="64">
        <v>11.100000000000001</v>
      </c>
      <c r="K28" s="64">
        <v>45</v>
      </c>
      <c r="L28" s="64">
        <v>25</v>
      </c>
      <c r="M28" s="64">
        <v>492</v>
      </c>
      <c r="N28" s="64">
        <v>87</v>
      </c>
    </row>
    <row r="29" spans="1:14">
      <c r="A29" s="43" t="s">
        <v>247</v>
      </c>
      <c r="B29" s="64">
        <v>7.4</v>
      </c>
      <c r="C29" s="64">
        <v>204</v>
      </c>
      <c r="D29" s="64">
        <v>15.5</v>
      </c>
      <c r="E29" s="64">
        <v>184</v>
      </c>
      <c r="F29" s="64">
        <v>0.8</v>
      </c>
      <c r="G29" s="64">
        <v>54</v>
      </c>
      <c r="H29" s="64">
        <v>5.5</v>
      </c>
      <c r="I29" s="64">
        <v>14.200000000000001</v>
      </c>
      <c r="J29" s="64">
        <v>10.600000000000001</v>
      </c>
      <c r="K29" s="64">
        <v>41</v>
      </c>
      <c r="L29" s="64">
        <v>20</v>
      </c>
      <c r="M29" s="64">
        <v>53</v>
      </c>
      <c r="N29" s="64">
        <v>81</v>
      </c>
    </row>
    <row r="30" spans="1:14">
      <c r="A30" s="43" t="s">
        <v>248</v>
      </c>
      <c r="B30" s="64">
        <v>7.3000000000000007</v>
      </c>
      <c r="C30" s="64">
        <v>200</v>
      </c>
      <c r="D30" s="64">
        <v>15.200000000000001</v>
      </c>
      <c r="E30" s="64">
        <v>197</v>
      </c>
      <c r="F30" s="64">
        <v>0.70000000000000007</v>
      </c>
      <c r="G30" s="64">
        <v>54</v>
      </c>
      <c r="H30" s="64">
        <v>5.8000000000000007</v>
      </c>
      <c r="I30" s="64">
        <v>13.700000000000001</v>
      </c>
      <c r="J30" s="64">
        <v>10.600000000000001</v>
      </c>
      <c r="K30" s="64">
        <v>39</v>
      </c>
      <c r="L30" s="64">
        <v>18</v>
      </c>
      <c r="M30" s="64">
        <v>58</v>
      </c>
      <c r="N30" s="64">
        <v>74</v>
      </c>
    </row>
    <row r="31" spans="1:14">
      <c r="A31" s="43" t="s">
        <v>249</v>
      </c>
      <c r="B31" s="64">
        <v>7.9</v>
      </c>
      <c r="C31" s="64">
        <v>221</v>
      </c>
      <c r="D31" s="64">
        <v>17.100000000000001</v>
      </c>
      <c r="E31" s="64">
        <v>200</v>
      </c>
      <c r="F31" s="64">
        <v>0.8</v>
      </c>
      <c r="G31" s="64">
        <v>53.400000000000006</v>
      </c>
      <c r="H31" s="64">
        <v>6.1000000000000005</v>
      </c>
      <c r="I31" s="64">
        <v>13.600000000000001</v>
      </c>
      <c r="J31" s="64">
        <v>10.5</v>
      </c>
      <c r="K31" s="64">
        <v>44</v>
      </c>
      <c r="L31" s="64">
        <v>20</v>
      </c>
      <c r="M31" s="64">
        <v>69</v>
      </c>
      <c r="N31" s="64">
        <v>76</v>
      </c>
    </row>
    <row r="32" spans="1:14">
      <c r="A32" s="43" t="s">
        <v>250</v>
      </c>
      <c r="B32" s="64">
        <v>9.7000000000000011</v>
      </c>
      <c r="C32" s="64">
        <v>266</v>
      </c>
      <c r="D32" s="64">
        <v>20.700000000000003</v>
      </c>
      <c r="E32" s="64">
        <v>194</v>
      </c>
      <c r="F32" s="64">
        <v>1</v>
      </c>
      <c r="G32" s="64">
        <v>56.400000000000006</v>
      </c>
      <c r="H32" s="64">
        <v>6.7</v>
      </c>
      <c r="I32" s="64">
        <v>15</v>
      </c>
      <c r="J32" s="64">
        <v>11.100000000000001</v>
      </c>
      <c r="K32" s="64">
        <v>54</v>
      </c>
      <c r="L32" s="64">
        <v>37</v>
      </c>
      <c r="M32" s="64">
        <v>482</v>
      </c>
      <c r="N32" s="64">
        <v>90</v>
      </c>
    </row>
    <row r="33" spans="1:14">
      <c r="A33" s="43" t="s">
        <v>251</v>
      </c>
      <c r="B33" s="64">
        <v>8.3000000000000007</v>
      </c>
      <c r="C33" s="64">
        <v>241</v>
      </c>
      <c r="D33" s="64">
        <v>16.7</v>
      </c>
      <c r="E33" s="64">
        <v>199</v>
      </c>
      <c r="F33" s="64">
        <v>1</v>
      </c>
      <c r="G33" s="64">
        <v>52.900000000000006</v>
      </c>
      <c r="H33" s="64">
        <v>5.7</v>
      </c>
      <c r="I33" s="64">
        <v>14.3</v>
      </c>
      <c r="J33" s="64">
        <v>10.4</v>
      </c>
      <c r="K33" s="64">
        <v>47</v>
      </c>
      <c r="L33" s="64">
        <v>21</v>
      </c>
      <c r="M33" s="64">
        <v>63</v>
      </c>
      <c r="N33" s="64">
        <v>77</v>
      </c>
    </row>
    <row r="34" spans="1:14">
      <c r="A34" s="43" t="s">
        <v>70</v>
      </c>
      <c r="B34" s="64">
        <v>7.6000000000000005</v>
      </c>
      <c r="C34" s="64">
        <v>199</v>
      </c>
      <c r="D34" s="64">
        <v>15.5</v>
      </c>
      <c r="E34" s="64">
        <v>196</v>
      </c>
      <c r="F34" s="64">
        <v>0.4</v>
      </c>
      <c r="G34" s="64">
        <v>53.400000000000006</v>
      </c>
      <c r="H34" s="64">
        <v>5.5</v>
      </c>
      <c r="I34" s="64">
        <v>13.600000000000001</v>
      </c>
      <c r="J34" s="64">
        <v>10.4</v>
      </c>
      <c r="K34" s="64">
        <v>47</v>
      </c>
      <c r="L34" s="64">
        <v>25</v>
      </c>
      <c r="M34" s="64">
        <v>503</v>
      </c>
      <c r="N34" s="64">
        <v>81</v>
      </c>
    </row>
    <row r="35" spans="1:14">
      <c r="A35" s="43" t="s">
        <v>252</v>
      </c>
      <c r="B35" s="64">
        <v>6.7</v>
      </c>
      <c r="C35" s="64">
        <v>148</v>
      </c>
      <c r="D35" s="64">
        <v>13.4</v>
      </c>
      <c r="E35" s="64">
        <v>188</v>
      </c>
      <c r="F35" s="64">
        <v>0.4</v>
      </c>
      <c r="G35" s="64">
        <v>50.6</v>
      </c>
      <c r="H35" s="64">
        <v>4.7</v>
      </c>
      <c r="I35" s="64">
        <v>11.4</v>
      </c>
      <c r="J35" s="64">
        <v>9.8000000000000007</v>
      </c>
      <c r="K35" s="64">
        <v>48</v>
      </c>
      <c r="L35" s="64">
        <v>21</v>
      </c>
      <c r="M35" s="64">
        <v>127</v>
      </c>
      <c r="N35" s="64">
        <v>80</v>
      </c>
    </row>
    <row r="36" spans="1:14">
      <c r="A36" s="43" t="s">
        <v>253</v>
      </c>
      <c r="B36" s="64">
        <v>8.5</v>
      </c>
      <c r="C36" s="64">
        <v>190</v>
      </c>
      <c r="D36" s="64">
        <v>15.8</v>
      </c>
      <c r="E36" s="64">
        <v>182</v>
      </c>
      <c r="F36" s="64">
        <v>0.8</v>
      </c>
      <c r="G36" s="64">
        <v>53.6</v>
      </c>
      <c r="H36" s="64">
        <v>5.7</v>
      </c>
      <c r="I36" s="64">
        <v>11.700000000000001</v>
      </c>
      <c r="J36" s="64">
        <v>9.9</v>
      </c>
      <c r="K36" s="64">
        <v>53</v>
      </c>
      <c r="L36" s="64">
        <v>23</v>
      </c>
      <c r="M36" s="64">
        <v>97</v>
      </c>
      <c r="N36" s="64">
        <v>82</v>
      </c>
    </row>
    <row r="37" spans="1:14">
      <c r="A37" s="43" t="s">
        <v>254</v>
      </c>
      <c r="B37" s="64">
        <v>7.5</v>
      </c>
      <c r="C37" s="64">
        <v>182</v>
      </c>
      <c r="D37" s="64">
        <v>14.200000000000001</v>
      </c>
      <c r="E37" s="64">
        <v>186</v>
      </c>
      <c r="F37" s="64">
        <v>0.4</v>
      </c>
      <c r="G37" s="64">
        <v>51.900000000000006</v>
      </c>
      <c r="H37" s="64">
        <v>4.9000000000000004</v>
      </c>
      <c r="I37" s="64">
        <v>11.3</v>
      </c>
      <c r="J37" s="64">
        <v>9.7000000000000011</v>
      </c>
      <c r="K37" s="64">
        <v>48</v>
      </c>
      <c r="L37" s="64">
        <v>32</v>
      </c>
      <c r="M37" s="64">
        <v>775</v>
      </c>
      <c r="N37" s="64">
        <v>78</v>
      </c>
    </row>
    <row r="38" spans="1:14">
      <c r="A38" s="43" t="s">
        <v>255</v>
      </c>
      <c r="B38" s="64">
        <v>7.3000000000000007</v>
      </c>
      <c r="C38" s="64">
        <v>179</v>
      </c>
      <c r="D38" s="64">
        <v>14.200000000000001</v>
      </c>
      <c r="E38" s="64">
        <v>185</v>
      </c>
      <c r="F38" s="64">
        <v>0.60000000000000009</v>
      </c>
      <c r="G38" s="64">
        <v>51.1</v>
      </c>
      <c r="H38" s="64">
        <v>4.6000000000000005</v>
      </c>
      <c r="I38" s="64">
        <v>10.600000000000001</v>
      </c>
      <c r="J38" s="64">
        <v>9.5</v>
      </c>
      <c r="K38" s="64">
        <v>45</v>
      </c>
      <c r="L38" s="64">
        <v>23</v>
      </c>
      <c r="M38" s="64">
        <v>588</v>
      </c>
      <c r="N38" s="64">
        <v>75</v>
      </c>
    </row>
    <row r="39" spans="1:14">
      <c r="A39" s="43" t="s">
        <v>256</v>
      </c>
      <c r="B39" s="64">
        <v>7.5</v>
      </c>
      <c r="C39" s="64">
        <v>183</v>
      </c>
      <c r="D39" s="64">
        <v>14.100000000000001</v>
      </c>
      <c r="E39" s="64">
        <v>188</v>
      </c>
      <c r="F39" s="64">
        <v>0.60000000000000009</v>
      </c>
      <c r="G39" s="64">
        <v>52</v>
      </c>
      <c r="H39" s="64">
        <v>5.1000000000000005</v>
      </c>
      <c r="I39" s="64">
        <v>11.4</v>
      </c>
      <c r="J39" s="64">
        <v>9.4</v>
      </c>
      <c r="K39" s="64">
        <v>46</v>
      </c>
      <c r="L39" s="64">
        <v>21</v>
      </c>
      <c r="M39" s="64">
        <v>360</v>
      </c>
      <c r="N39" s="64">
        <v>73</v>
      </c>
    </row>
    <row r="40" spans="1:14">
      <c r="A40" s="43" t="s">
        <v>71</v>
      </c>
      <c r="B40" s="64">
        <v>7.7</v>
      </c>
      <c r="C40" s="64">
        <v>189</v>
      </c>
      <c r="D40" s="64">
        <v>14.600000000000001</v>
      </c>
      <c r="E40" s="64">
        <v>181</v>
      </c>
      <c r="F40" s="64">
        <v>0.8</v>
      </c>
      <c r="G40" s="64">
        <v>53.5</v>
      </c>
      <c r="H40" s="64">
        <v>5</v>
      </c>
      <c r="I40" s="64">
        <v>11.200000000000001</v>
      </c>
      <c r="J40" s="64">
        <v>9.6000000000000014</v>
      </c>
      <c r="K40" s="64">
        <v>48</v>
      </c>
      <c r="L40" s="64">
        <v>24</v>
      </c>
      <c r="M40" s="64">
        <v>529</v>
      </c>
      <c r="N40" s="64">
        <v>78</v>
      </c>
    </row>
    <row r="41" spans="1:14">
      <c r="A41" s="43" t="s">
        <v>257</v>
      </c>
      <c r="B41" s="64">
        <v>7.4</v>
      </c>
      <c r="C41" s="64">
        <v>178</v>
      </c>
      <c r="D41" s="64">
        <v>14</v>
      </c>
      <c r="E41" s="64">
        <v>186</v>
      </c>
      <c r="F41" s="64">
        <v>0.70000000000000007</v>
      </c>
      <c r="G41" s="64">
        <v>52.1</v>
      </c>
      <c r="H41" s="64">
        <v>5.3000000000000007</v>
      </c>
      <c r="I41" s="64">
        <v>10.600000000000001</v>
      </c>
      <c r="J41" s="64">
        <v>9.3000000000000007</v>
      </c>
      <c r="K41" s="64">
        <v>47</v>
      </c>
      <c r="L41" s="64">
        <v>22</v>
      </c>
      <c r="M41" s="64">
        <v>593</v>
      </c>
      <c r="N41" s="64">
        <v>76</v>
      </c>
    </row>
    <row r="42" spans="1:14">
      <c r="A42" s="43" t="s">
        <v>258</v>
      </c>
      <c r="B42" s="64">
        <v>7.6000000000000005</v>
      </c>
      <c r="C42" s="64">
        <v>196</v>
      </c>
      <c r="D42" s="64">
        <v>14.9</v>
      </c>
      <c r="E42" s="64">
        <v>182</v>
      </c>
      <c r="F42" s="64">
        <v>0.70000000000000007</v>
      </c>
      <c r="G42" s="64">
        <v>53.1</v>
      </c>
      <c r="H42" s="64">
        <v>4.9000000000000004</v>
      </c>
      <c r="I42" s="64">
        <v>12</v>
      </c>
      <c r="J42" s="64">
        <v>9.8000000000000007</v>
      </c>
      <c r="K42" s="64">
        <v>49</v>
      </c>
      <c r="L42" s="64">
        <v>20</v>
      </c>
      <c r="M42" s="64">
        <v>96</v>
      </c>
      <c r="N42" s="64">
        <v>74</v>
      </c>
    </row>
    <row r="43" spans="1:14">
      <c r="A43" s="43" t="s">
        <v>259</v>
      </c>
      <c r="B43" s="64">
        <v>7.9</v>
      </c>
      <c r="C43" s="64">
        <v>202</v>
      </c>
      <c r="D43" s="64">
        <v>15.200000000000001</v>
      </c>
      <c r="E43" s="64">
        <v>183</v>
      </c>
      <c r="F43" s="64">
        <v>1</v>
      </c>
      <c r="G43" s="64">
        <v>54.300000000000004</v>
      </c>
      <c r="H43" s="64">
        <v>5.1000000000000005</v>
      </c>
      <c r="I43" s="64">
        <v>11.5</v>
      </c>
      <c r="J43" s="64">
        <v>9.7000000000000011</v>
      </c>
      <c r="K43" s="64">
        <v>49</v>
      </c>
      <c r="L43" s="64">
        <v>21</v>
      </c>
      <c r="M43" s="64">
        <v>220</v>
      </c>
      <c r="N43" s="64">
        <v>73</v>
      </c>
    </row>
    <row r="44" spans="1:14">
      <c r="A44" s="43" t="s">
        <v>260</v>
      </c>
      <c r="B44" s="64">
        <v>7.3000000000000007</v>
      </c>
      <c r="C44" s="64">
        <v>186</v>
      </c>
      <c r="D44" s="64">
        <v>15.3</v>
      </c>
      <c r="E44" s="64">
        <v>184</v>
      </c>
      <c r="F44" s="64">
        <v>0.60000000000000009</v>
      </c>
      <c r="G44" s="64">
        <v>51.900000000000006</v>
      </c>
      <c r="H44" s="64">
        <v>4.6000000000000005</v>
      </c>
      <c r="I44" s="64">
        <v>11</v>
      </c>
      <c r="J44" s="64">
        <v>9.7000000000000011</v>
      </c>
      <c r="K44" s="64">
        <v>47</v>
      </c>
      <c r="L44" s="64">
        <v>22</v>
      </c>
      <c r="M44" s="64">
        <v>291</v>
      </c>
      <c r="N44" s="64">
        <v>73</v>
      </c>
    </row>
    <row r="45" spans="1:14">
      <c r="A45" s="43" t="s">
        <v>261</v>
      </c>
      <c r="B45" s="64">
        <v>7</v>
      </c>
      <c r="C45" s="64">
        <v>180</v>
      </c>
      <c r="D45" s="64">
        <v>13.700000000000001</v>
      </c>
      <c r="E45" s="64">
        <v>185</v>
      </c>
      <c r="F45" s="64">
        <v>0.70000000000000007</v>
      </c>
      <c r="G45" s="64">
        <v>51.800000000000004</v>
      </c>
      <c r="H45" s="64">
        <v>4.8000000000000007</v>
      </c>
      <c r="I45" s="64">
        <v>10.8</v>
      </c>
      <c r="J45" s="64">
        <v>9.4</v>
      </c>
      <c r="K45" s="64">
        <v>48</v>
      </c>
      <c r="L45" s="64">
        <v>24</v>
      </c>
      <c r="M45" s="64">
        <v>596</v>
      </c>
      <c r="N45" s="64">
        <v>75</v>
      </c>
    </row>
    <row r="46" spans="1:14">
      <c r="A46" s="7" t="s">
        <v>72</v>
      </c>
      <c r="B46" s="35">
        <v>7</v>
      </c>
      <c r="C46" s="35">
        <v>178</v>
      </c>
      <c r="D46" s="35">
        <v>13.8</v>
      </c>
      <c r="E46" s="35">
        <v>187</v>
      </c>
      <c r="F46" s="35">
        <v>0.5</v>
      </c>
      <c r="G46" s="35">
        <v>52</v>
      </c>
      <c r="H46" s="35">
        <v>5</v>
      </c>
      <c r="I46" s="35">
        <v>12</v>
      </c>
      <c r="J46" s="35">
        <v>9</v>
      </c>
      <c r="K46" s="35">
        <v>48</v>
      </c>
      <c r="L46" s="35">
        <v>22</v>
      </c>
      <c r="M46" s="35">
        <v>103</v>
      </c>
      <c r="N46" s="35">
        <v>77</v>
      </c>
    </row>
    <row r="47" spans="1:14">
      <c r="A47" s="7" t="s">
        <v>176</v>
      </c>
      <c r="B47" s="35">
        <v>15.600000000000001</v>
      </c>
      <c r="C47" s="35">
        <v>468</v>
      </c>
      <c r="D47" s="35">
        <v>23.5</v>
      </c>
      <c r="E47" s="35">
        <v>89</v>
      </c>
      <c r="F47" s="35">
        <v>3</v>
      </c>
      <c r="G47" s="35">
        <v>65</v>
      </c>
      <c r="H47" s="35">
        <v>10</v>
      </c>
      <c r="I47" s="35">
        <v>20</v>
      </c>
      <c r="J47" s="35">
        <v>9</v>
      </c>
      <c r="K47" s="35">
        <v>41</v>
      </c>
      <c r="L47" s="35">
        <v>15</v>
      </c>
      <c r="M47" s="35">
        <v>50</v>
      </c>
      <c r="N47" s="35">
        <v>70</v>
      </c>
    </row>
    <row r="48" spans="1:14">
      <c r="A48" s="7" t="s">
        <v>262</v>
      </c>
      <c r="B48" s="64">
        <v>15.9</v>
      </c>
      <c r="C48" s="64">
        <v>465</v>
      </c>
      <c r="D48" s="64">
        <v>23.3</v>
      </c>
      <c r="E48" s="64">
        <v>87</v>
      </c>
      <c r="F48" s="64">
        <v>2.5</v>
      </c>
      <c r="G48" s="64">
        <v>68.400000000000006</v>
      </c>
      <c r="H48" s="64">
        <v>9.3000000000000007</v>
      </c>
      <c r="I48" s="64">
        <v>20.100000000000001</v>
      </c>
      <c r="J48" s="64">
        <v>9.8000000000000007</v>
      </c>
      <c r="K48" s="64">
        <v>37</v>
      </c>
      <c r="L48" s="64">
        <v>17</v>
      </c>
      <c r="M48" s="64">
        <v>161</v>
      </c>
      <c r="N48" s="64">
        <v>80</v>
      </c>
    </row>
    <row r="49" spans="1:14">
      <c r="A49" s="7" t="s">
        <v>263</v>
      </c>
      <c r="B49" s="64">
        <v>16.5</v>
      </c>
      <c r="C49" s="64">
        <v>418</v>
      </c>
      <c r="D49" s="64">
        <v>21.3</v>
      </c>
      <c r="E49" s="64">
        <v>84</v>
      </c>
      <c r="F49" s="64">
        <v>2.6</v>
      </c>
      <c r="G49" s="64">
        <v>70.900000000000006</v>
      </c>
      <c r="H49" s="64">
        <v>10.5</v>
      </c>
      <c r="I49" s="64">
        <v>25.6</v>
      </c>
      <c r="J49" s="64">
        <v>11.4</v>
      </c>
      <c r="K49" s="64">
        <v>42</v>
      </c>
      <c r="L49" s="64">
        <v>21</v>
      </c>
      <c r="M49" s="64">
        <v>387</v>
      </c>
      <c r="N49" s="64">
        <v>99</v>
      </c>
    </row>
    <row r="50" spans="1:14">
      <c r="A50" s="7" t="s">
        <v>74</v>
      </c>
      <c r="B50" s="64">
        <v>16.400000000000002</v>
      </c>
      <c r="C50" s="64">
        <v>340</v>
      </c>
      <c r="D50" s="64">
        <v>18</v>
      </c>
      <c r="E50" s="64">
        <v>79</v>
      </c>
      <c r="F50" s="64">
        <v>2.7</v>
      </c>
      <c r="G50" s="64">
        <v>77</v>
      </c>
      <c r="H50" s="64">
        <v>11</v>
      </c>
      <c r="I50" s="64">
        <v>22.3</v>
      </c>
      <c r="J50" s="64">
        <v>15.100000000000001</v>
      </c>
      <c r="K50" s="64">
        <v>55</v>
      </c>
      <c r="L50" s="64">
        <v>23</v>
      </c>
      <c r="M50" s="64">
        <v>97</v>
      </c>
      <c r="N50" s="64">
        <v>118</v>
      </c>
    </row>
    <row r="51" spans="1:14">
      <c r="A51" s="7" t="s">
        <v>264</v>
      </c>
      <c r="B51" s="64">
        <v>15.9</v>
      </c>
      <c r="C51" s="64">
        <v>261</v>
      </c>
      <c r="D51" s="64">
        <v>15.600000000000001</v>
      </c>
      <c r="E51" s="64">
        <v>84</v>
      </c>
      <c r="F51" s="64">
        <v>2.3000000000000003</v>
      </c>
      <c r="G51" s="64">
        <v>75.3</v>
      </c>
      <c r="H51" s="64">
        <v>11.100000000000001</v>
      </c>
      <c r="I51" s="64">
        <v>21.6</v>
      </c>
      <c r="J51" s="64">
        <v>18.2</v>
      </c>
      <c r="K51" s="64">
        <v>69</v>
      </c>
      <c r="L51" s="64">
        <v>30</v>
      </c>
      <c r="M51" s="64">
        <v>102</v>
      </c>
      <c r="N51" s="64">
        <v>155</v>
      </c>
    </row>
    <row r="52" spans="1:14">
      <c r="A52" s="7" t="s">
        <v>75</v>
      </c>
      <c r="B52" s="64">
        <v>15.5</v>
      </c>
      <c r="C52" s="64">
        <v>261</v>
      </c>
      <c r="D52" s="64">
        <v>16</v>
      </c>
      <c r="E52" s="64">
        <v>92</v>
      </c>
      <c r="F52" s="64">
        <v>2.1</v>
      </c>
      <c r="G52" s="64">
        <v>69.2</v>
      </c>
      <c r="H52" s="64">
        <v>10.100000000000001</v>
      </c>
      <c r="I52" s="64">
        <v>20</v>
      </c>
      <c r="J52" s="64">
        <v>17.5</v>
      </c>
      <c r="K52" s="64">
        <v>75</v>
      </c>
      <c r="L52" s="64">
        <v>35</v>
      </c>
      <c r="M52" s="64">
        <v>126</v>
      </c>
      <c r="N52" s="64">
        <v>165</v>
      </c>
    </row>
    <row r="53" spans="1:14">
      <c r="A53" s="7" t="s">
        <v>265</v>
      </c>
      <c r="B53" s="64">
        <v>16.2</v>
      </c>
      <c r="C53" s="64">
        <v>286</v>
      </c>
      <c r="D53" s="64">
        <v>18.400000000000002</v>
      </c>
      <c r="E53" s="64">
        <v>109</v>
      </c>
      <c r="F53" s="64">
        <v>1.6</v>
      </c>
      <c r="G53" s="64">
        <v>61.1</v>
      </c>
      <c r="H53" s="64">
        <v>9.5</v>
      </c>
      <c r="I53" s="64">
        <v>19.700000000000003</v>
      </c>
      <c r="J53" s="64">
        <v>15</v>
      </c>
      <c r="K53" s="64">
        <v>69</v>
      </c>
      <c r="L53" s="64">
        <v>34</v>
      </c>
      <c r="M53" s="64">
        <v>236</v>
      </c>
      <c r="N53" s="64">
        <v>152</v>
      </c>
    </row>
    <row r="54" spans="1:14">
      <c r="A54" s="7" t="s">
        <v>266</v>
      </c>
      <c r="B54" s="64">
        <v>15.5</v>
      </c>
      <c r="C54" s="64">
        <v>270</v>
      </c>
      <c r="D54" s="64">
        <v>32</v>
      </c>
      <c r="E54" s="64">
        <v>112</v>
      </c>
      <c r="F54" s="64">
        <v>1.7000000000000002</v>
      </c>
      <c r="G54" s="64">
        <v>60.1</v>
      </c>
      <c r="H54" s="64">
        <v>9.3000000000000007</v>
      </c>
      <c r="I54" s="64">
        <v>21</v>
      </c>
      <c r="J54" s="64">
        <v>14.9</v>
      </c>
      <c r="K54" s="64">
        <v>76</v>
      </c>
      <c r="L54" s="64">
        <v>51</v>
      </c>
      <c r="M54" s="64">
        <v>106</v>
      </c>
      <c r="N54" s="64">
        <v>151</v>
      </c>
    </row>
    <row r="55" spans="1:14">
      <c r="A55" s="7" t="s">
        <v>76</v>
      </c>
      <c r="B55" s="64">
        <v>15.5</v>
      </c>
      <c r="C55" s="64">
        <v>274</v>
      </c>
      <c r="D55" s="64">
        <v>48.6</v>
      </c>
      <c r="E55" s="64">
        <v>123</v>
      </c>
      <c r="F55" s="64">
        <v>1.4</v>
      </c>
      <c r="G55" s="64">
        <v>61.400000000000006</v>
      </c>
      <c r="H55" s="64">
        <v>9</v>
      </c>
      <c r="I55" s="64">
        <v>18.400000000000002</v>
      </c>
      <c r="J55" s="64">
        <v>14.3</v>
      </c>
      <c r="K55" s="64">
        <v>81</v>
      </c>
      <c r="L55" s="64">
        <v>80</v>
      </c>
      <c r="M55" s="64">
        <v>243</v>
      </c>
      <c r="N55" s="64">
        <v>155</v>
      </c>
    </row>
    <row r="56" spans="1:14">
      <c r="A56" s="7" t="s">
        <v>267</v>
      </c>
      <c r="B56" s="64">
        <v>16</v>
      </c>
      <c r="C56" s="64">
        <v>271</v>
      </c>
      <c r="D56" s="64">
        <v>49.5</v>
      </c>
      <c r="E56" s="64">
        <v>119</v>
      </c>
      <c r="F56" s="64">
        <v>1.4</v>
      </c>
      <c r="G56" s="64">
        <v>63.3</v>
      </c>
      <c r="H56" s="64">
        <v>10</v>
      </c>
      <c r="I56" s="64">
        <v>17.100000000000001</v>
      </c>
      <c r="J56" s="64">
        <v>14.600000000000001</v>
      </c>
      <c r="K56" s="64">
        <v>79</v>
      </c>
      <c r="L56" s="64">
        <v>60</v>
      </c>
      <c r="M56" s="64">
        <v>158</v>
      </c>
      <c r="N56" s="64">
        <v>147</v>
      </c>
    </row>
    <row r="57" spans="1:14">
      <c r="A57" s="7" t="s">
        <v>268</v>
      </c>
      <c r="B57" s="64">
        <v>15.4</v>
      </c>
      <c r="C57" s="64">
        <v>289</v>
      </c>
      <c r="D57" s="64">
        <v>28.8</v>
      </c>
      <c r="E57" s="64">
        <v>140</v>
      </c>
      <c r="F57" s="64">
        <v>1.7000000000000002</v>
      </c>
      <c r="G57" s="64">
        <v>64</v>
      </c>
      <c r="H57" s="64">
        <v>7.8000000000000007</v>
      </c>
      <c r="I57" s="64">
        <v>15.4</v>
      </c>
      <c r="J57" s="64">
        <v>12.4</v>
      </c>
      <c r="K57" s="64">
        <v>73</v>
      </c>
      <c r="L57" s="64">
        <v>44</v>
      </c>
      <c r="M57" s="64">
        <v>658</v>
      </c>
      <c r="N57" s="64">
        <v>117</v>
      </c>
    </row>
    <row r="58" spans="1:14">
      <c r="A58" s="7" t="s">
        <v>269</v>
      </c>
      <c r="B58" s="64">
        <v>14.8</v>
      </c>
      <c r="C58" s="64">
        <v>272</v>
      </c>
      <c r="D58" s="64">
        <v>35.4</v>
      </c>
      <c r="E58" s="64">
        <v>132</v>
      </c>
      <c r="F58" s="64">
        <v>1.3</v>
      </c>
      <c r="G58" s="64">
        <v>61.900000000000006</v>
      </c>
      <c r="H58" s="64">
        <v>8.4</v>
      </c>
      <c r="I58" s="64">
        <v>16.2</v>
      </c>
      <c r="J58" s="64">
        <v>12.600000000000001</v>
      </c>
      <c r="K58" s="64">
        <v>70</v>
      </c>
      <c r="L58" s="64">
        <v>37</v>
      </c>
      <c r="M58" s="64">
        <v>239</v>
      </c>
      <c r="N58" s="64">
        <v>121</v>
      </c>
    </row>
    <row r="59" spans="1:14">
      <c r="A59" s="7" t="s">
        <v>270</v>
      </c>
      <c r="B59" s="64">
        <v>15</v>
      </c>
      <c r="C59" s="64">
        <v>270</v>
      </c>
      <c r="D59" s="64">
        <v>25.200000000000003</v>
      </c>
      <c r="E59" s="64">
        <v>143</v>
      </c>
      <c r="F59" s="64">
        <v>1.4</v>
      </c>
      <c r="G59" s="64">
        <v>60.3</v>
      </c>
      <c r="H59" s="64">
        <v>8.2000000000000011</v>
      </c>
      <c r="I59" s="64">
        <v>14.7</v>
      </c>
      <c r="J59" s="64">
        <v>11.5</v>
      </c>
      <c r="K59" s="64">
        <v>59</v>
      </c>
      <c r="L59" s="64">
        <v>26</v>
      </c>
      <c r="M59" s="64">
        <v>297</v>
      </c>
      <c r="N59" s="64">
        <v>110</v>
      </c>
    </row>
    <row r="60" spans="1:14">
      <c r="A60" s="7" t="s">
        <v>77</v>
      </c>
      <c r="B60" s="35">
        <v>15.350000000000001</v>
      </c>
      <c r="C60" s="35">
        <v>286.5</v>
      </c>
      <c r="D60" s="35">
        <v>27.05</v>
      </c>
      <c r="E60" s="35">
        <v>138</v>
      </c>
      <c r="F60" s="35">
        <v>1.5</v>
      </c>
      <c r="G60" s="35">
        <v>62</v>
      </c>
      <c r="H60" s="35">
        <v>8.5</v>
      </c>
      <c r="I60" s="35">
        <v>21</v>
      </c>
      <c r="J60" s="35">
        <v>12.5</v>
      </c>
      <c r="K60" s="35">
        <v>64</v>
      </c>
      <c r="L60" s="35">
        <v>32</v>
      </c>
      <c r="M60" s="35">
        <v>160</v>
      </c>
      <c r="N60" s="35">
        <v>117</v>
      </c>
    </row>
    <row r="61" spans="1:14">
      <c r="A61" s="7" t="s">
        <v>178</v>
      </c>
      <c r="B61" s="35">
        <v>10.4</v>
      </c>
      <c r="C61" s="35">
        <v>277</v>
      </c>
      <c r="D61" s="35">
        <v>18.5</v>
      </c>
      <c r="E61" s="35">
        <v>147</v>
      </c>
      <c r="F61" s="35">
        <v>1</v>
      </c>
      <c r="G61" s="35">
        <v>71</v>
      </c>
      <c r="H61" s="35">
        <v>6</v>
      </c>
      <c r="I61" s="35">
        <v>20</v>
      </c>
      <c r="J61" s="35">
        <v>9</v>
      </c>
      <c r="K61" s="35">
        <v>52</v>
      </c>
      <c r="L61" s="35">
        <v>17</v>
      </c>
      <c r="M61" s="35">
        <v>46</v>
      </c>
      <c r="N61" s="35">
        <v>63</v>
      </c>
    </row>
    <row r="62" spans="1:14">
      <c r="A62" s="7" t="s">
        <v>177</v>
      </c>
      <c r="B62" s="35">
        <v>8.5</v>
      </c>
      <c r="C62" s="35">
        <v>201</v>
      </c>
      <c r="D62" s="35">
        <v>16.55</v>
      </c>
      <c r="E62" s="35">
        <v>174.5</v>
      </c>
      <c r="F62" s="35">
        <v>1</v>
      </c>
      <c r="G62" s="35">
        <v>55</v>
      </c>
      <c r="H62" s="35">
        <v>5.5</v>
      </c>
      <c r="I62" s="35">
        <v>14.5</v>
      </c>
      <c r="J62" s="35">
        <v>10</v>
      </c>
      <c r="K62" s="35">
        <v>48</v>
      </c>
      <c r="L62" s="35">
        <v>20.5</v>
      </c>
      <c r="M62" s="35">
        <v>104.5</v>
      </c>
      <c r="N62" s="35">
        <v>74</v>
      </c>
    </row>
    <row r="63" spans="1:14">
      <c r="A63" s="7" t="s">
        <v>180</v>
      </c>
      <c r="B63" s="35">
        <v>15.25</v>
      </c>
      <c r="C63" s="35">
        <v>420</v>
      </c>
      <c r="D63" s="35">
        <v>24.65</v>
      </c>
      <c r="E63" s="35">
        <v>140</v>
      </c>
      <c r="F63" s="35">
        <v>2</v>
      </c>
      <c r="G63" s="35">
        <v>82.5</v>
      </c>
      <c r="H63" s="35">
        <v>10.5</v>
      </c>
      <c r="I63" s="35">
        <v>32</v>
      </c>
      <c r="J63" s="35">
        <v>12</v>
      </c>
      <c r="K63" s="35">
        <v>60</v>
      </c>
      <c r="L63" s="35">
        <v>21</v>
      </c>
      <c r="M63" s="35">
        <v>170.5</v>
      </c>
      <c r="N63" s="35">
        <v>89</v>
      </c>
    </row>
    <row r="64" spans="1:14">
      <c r="A64" s="7" t="s">
        <v>179</v>
      </c>
      <c r="B64" s="35">
        <v>12.5</v>
      </c>
      <c r="C64" s="35">
        <v>231</v>
      </c>
      <c r="D64" s="35">
        <v>22</v>
      </c>
      <c r="E64" s="35">
        <v>226</v>
      </c>
      <c r="F64" s="35">
        <v>3</v>
      </c>
      <c r="G64" s="35">
        <v>67</v>
      </c>
      <c r="H64" s="35">
        <v>8</v>
      </c>
      <c r="I64" s="35">
        <v>26</v>
      </c>
      <c r="J64" s="35">
        <v>13</v>
      </c>
      <c r="K64" s="35">
        <v>73</v>
      </c>
      <c r="L64" s="35">
        <v>29</v>
      </c>
      <c r="M64" s="35">
        <v>94</v>
      </c>
      <c r="N64" s="35">
        <v>128</v>
      </c>
    </row>
    <row r="65" spans="1:14">
      <c r="A65" s="7" t="s">
        <v>181</v>
      </c>
      <c r="B65" s="35">
        <v>12.9</v>
      </c>
      <c r="C65" s="35">
        <v>304</v>
      </c>
      <c r="D65" s="35">
        <v>26</v>
      </c>
      <c r="E65" s="35">
        <v>144</v>
      </c>
      <c r="F65" s="35">
        <v>2</v>
      </c>
      <c r="G65" s="35">
        <v>82</v>
      </c>
      <c r="H65" s="35">
        <v>9</v>
      </c>
      <c r="I65" s="35">
        <v>21</v>
      </c>
      <c r="J65" s="35">
        <v>13</v>
      </c>
      <c r="K65" s="35">
        <v>90</v>
      </c>
      <c r="L65" s="35">
        <v>35</v>
      </c>
      <c r="M65" s="35">
        <v>121</v>
      </c>
      <c r="N65" s="35">
        <v>11</v>
      </c>
    </row>
    <row r="66" spans="1:14">
      <c r="A66" s="7" t="s">
        <v>183</v>
      </c>
      <c r="B66" s="64">
        <v>13.700000000000001</v>
      </c>
      <c r="C66" s="64">
        <v>300</v>
      </c>
      <c r="D66" s="64">
        <v>27.8</v>
      </c>
      <c r="E66" s="64">
        <v>137</v>
      </c>
      <c r="F66" s="64">
        <v>2.1</v>
      </c>
      <c r="G66" s="64">
        <v>88.2</v>
      </c>
      <c r="H66" s="64">
        <v>9.9</v>
      </c>
      <c r="I66" s="64">
        <v>19.5</v>
      </c>
      <c r="J66" s="64">
        <v>14.600000000000001</v>
      </c>
      <c r="K66" s="64">
        <v>91</v>
      </c>
      <c r="L66" s="64">
        <v>41</v>
      </c>
      <c r="M66" s="64">
        <v>106</v>
      </c>
      <c r="N66" s="64">
        <v>122</v>
      </c>
    </row>
    <row r="67" spans="1:14">
      <c r="A67" s="7" t="s">
        <v>182</v>
      </c>
      <c r="B67" s="64">
        <v>8.2000000000000011</v>
      </c>
      <c r="C67" s="64">
        <v>152</v>
      </c>
      <c r="D67" s="64">
        <v>18.2</v>
      </c>
      <c r="E67" s="64">
        <v>320</v>
      </c>
      <c r="F67" s="64">
        <v>3.9000000000000004</v>
      </c>
      <c r="G67" s="64">
        <v>56.6</v>
      </c>
      <c r="H67" s="64">
        <v>5.8000000000000007</v>
      </c>
      <c r="I67" s="64">
        <v>11.3</v>
      </c>
      <c r="J67" s="64">
        <v>9.9</v>
      </c>
      <c r="K67" s="64">
        <v>111</v>
      </c>
      <c r="L67" s="64">
        <v>57</v>
      </c>
      <c r="M67" s="64">
        <v>285</v>
      </c>
      <c r="N67" s="64">
        <v>168</v>
      </c>
    </row>
    <row r="68" spans="1:14">
      <c r="A68" s="7" t="s">
        <v>95</v>
      </c>
      <c r="B68" s="35">
        <v>8.2000000000000011</v>
      </c>
      <c r="C68" s="35">
        <v>145</v>
      </c>
      <c r="D68" s="35">
        <v>17.8</v>
      </c>
      <c r="E68" s="35">
        <v>310</v>
      </c>
      <c r="F68" s="35">
        <v>4</v>
      </c>
      <c r="G68" s="35">
        <v>57</v>
      </c>
      <c r="H68" s="35">
        <v>5</v>
      </c>
      <c r="I68" s="35">
        <v>12</v>
      </c>
      <c r="J68" s="35">
        <v>10</v>
      </c>
      <c r="K68" s="35">
        <v>101</v>
      </c>
      <c r="L68" s="35">
        <v>38</v>
      </c>
      <c r="M68" s="35">
        <v>65</v>
      </c>
      <c r="N68" s="35">
        <v>160</v>
      </c>
    </row>
    <row r="69" spans="1:14">
      <c r="A69" s="7" t="s">
        <v>184</v>
      </c>
      <c r="B69" s="35">
        <v>9.9</v>
      </c>
      <c r="C69" s="35">
        <v>208</v>
      </c>
      <c r="D69" s="35">
        <v>17.7</v>
      </c>
      <c r="E69" s="35">
        <v>160</v>
      </c>
      <c r="F69" s="35">
        <v>1</v>
      </c>
      <c r="G69" s="35">
        <v>63</v>
      </c>
      <c r="H69" s="35">
        <v>6</v>
      </c>
      <c r="I69" s="35">
        <v>19</v>
      </c>
      <c r="J69" s="35">
        <v>11</v>
      </c>
      <c r="K69" s="35">
        <v>70</v>
      </c>
      <c r="L69" s="35">
        <v>25</v>
      </c>
      <c r="M69" s="35">
        <v>124</v>
      </c>
      <c r="N69" s="35">
        <v>101</v>
      </c>
    </row>
    <row r="70" spans="1:14">
      <c r="A70" s="7" t="s">
        <v>186</v>
      </c>
      <c r="B70" s="64">
        <v>10.200000000000001</v>
      </c>
      <c r="C70" s="64">
        <v>210</v>
      </c>
      <c r="D70" s="64">
        <v>18.600000000000001</v>
      </c>
      <c r="E70" s="64">
        <v>166</v>
      </c>
      <c r="F70" s="64">
        <v>0.8</v>
      </c>
      <c r="G70" s="64">
        <v>63.400000000000006</v>
      </c>
      <c r="H70" s="64">
        <v>6.4</v>
      </c>
      <c r="I70" s="64">
        <v>18</v>
      </c>
      <c r="J70" s="64">
        <v>11.3</v>
      </c>
      <c r="K70" s="64">
        <v>67</v>
      </c>
      <c r="L70" s="64">
        <v>26</v>
      </c>
      <c r="M70" s="64">
        <v>96</v>
      </c>
      <c r="N70" s="64">
        <v>103</v>
      </c>
    </row>
    <row r="71" spans="1:14">
      <c r="A71" s="7" t="s">
        <v>185</v>
      </c>
      <c r="B71" s="64">
        <v>5.3000000000000007</v>
      </c>
      <c r="C71" s="64">
        <v>111</v>
      </c>
      <c r="D71" s="64">
        <v>10.8</v>
      </c>
      <c r="E71" s="64">
        <v>200</v>
      </c>
      <c r="F71" s="64">
        <v>0.5</v>
      </c>
      <c r="G71" s="64">
        <v>47.900000000000006</v>
      </c>
      <c r="H71" s="64">
        <v>4</v>
      </c>
      <c r="I71" s="64">
        <v>10.9</v>
      </c>
      <c r="J71" s="64">
        <v>8.8000000000000007</v>
      </c>
      <c r="K71" s="64">
        <v>54</v>
      </c>
      <c r="L71" s="64">
        <v>20</v>
      </c>
      <c r="M71" s="64">
        <v>80</v>
      </c>
      <c r="N71" s="64">
        <v>89</v>
      </c>
    </row>
    <row r="72" spans="1:14">
      <c r="A72" s="7" t="s">
        <v>101</v>
      </c>
      <c r="B72" s="35">
        <v>4.9000000000000004</v>
      </c>
      <c r="C72" s="35">
        <v>105</v>
      </c>
      <c r="D72" s="35">
        <v>10.3</v>
      </c>
      <c r="E72" s="35">
        <v>218</v>
      </c>
      <c r="F72" s="35">
        <v>0</v>
      </c>
      <c r="G72" s="35">
        <v>45</v>
      </c>
      <c r="H72" s="35">
        <v>3</v>
      </c>
      <c r="I72" s="35">
        <v>11</v>
      </c>
      <c r="J72" s="35">
        <v>9</v>
      </c>
      <c r="K72" s="35">
        <v>49</v>
      </c>
      <c r="L72" s="35">
        <v>17</v>
      </c>
      <c r="M72" s="35">
        <v>43</v>
      </c>
      <c r="N72" s="35">
        <v>68</v>
      </c>
    </row>
    <row r="73" spans="1:14">
      <c r="A73" s="44" t="s">
        <v>102</v>
      </c>
      <c r="B73" s="35">
        <v>9</v>
      </c>
      <c r="C73" s="35">
        <v>208</v>
      </c>
      <c r="D73" s="35">
        <v>16.8</v>
      </c>
      <c r="E73" s="35">
        <v>161</v>
      </c>
      <c r="F73" s="35">
        <v>1</v>
      </c>
      <c r="G73" s="35">
        <v>54</v>
      </c>
      <c r="H73" s="35">
        <v>6</v>
      </c>
      <c r="I73" s="35">
        <v>16</v>
      </c>
      <c r="J73" s="35">
        <v>10</v>
      </c>
      <c r="K73" s="35">
        <v>58</v>
      </c>
      <c r="L73" s="35">
        <v>23</v>
      </c>
      <c r="M73" s="35">
        <v>114</v>
      </c>
      <c r="N73" s="35">
        <v>82</v>
      </c>
    </row>
    <row r="74" spans="1:14">
      <c r="A74" s="44" t="s">
        <v>104</v>
      </c>
      <c r="B74" s="35">
        <v>6.8000000000000007</v>
      </c>
      <c r="C74" s="35">
        <v>160</v>
      </c>
      <c r="D74" s="35">
        <v>13</v>
      </c>
      <c r="E74" s="35">
        <v>194</v>
      </c>
      <c r="F74" s="35">
        <v>0.5</v>
      </c>
      <c r="G74" s="35">
        <v>50</v>
      </c>
      <c r="H74" s="35">
        <v>4</v>
      </c>
      <c r="I74" s="35">
        <v>11</v>
      </c>
      <c r="J74" s="35">
        <v>9</v>
      </c>
      <c r="K74" s="35">
        <v>45</v>
      </c>
      <c r="L74" s="35">
        <v>15</v>
      </c>
      <c r="M74" s="35">
        <v>71</v>
      </c>
      <c r="N74" s="35">
        <v>67</v>
      </c>
    </row>
    <row r="75" spans="1:14">
      <c r="A75" s="46" t="s">
        <v>188</v>
      </c>
      <c r="B75" s="35">
        <v>8.5</v>
      </c>
      <c r="C75" s="35">
        <v>204</v>
      </c>
      <c r="D75" s="35">
        <v>16.3</v>
      </c>
      <c r="E75" s="35">
        <v>169</v>
      </c>
      <c r="F75" s="35">
        <v>1</v>
      </c>
      <c r="G75" s="35">
        <v>54</v>
      </c>
      <c r="H75" s="35">
        <v>5</v>
      </c>
      <c r="I75" s="35">
        <v>15</v>
      </c>
      <c r="J75" s="35">
        <v>10</v>
      </c>
      <c r="K75" s="35">
        <v>55</v>
      </c>
      <c r="L75" s="35">
        <v>23</v>
      </c>
      <c r="M75" s="35">
        <v>181</v>
      </c>
      <c r="N75" s="35">
        <v>79</v>
      </c>
    </row>
    <row r="76" spans="1:14">
      <c r="A76" s="46" t="s">
        <v>271</v>
      </c>
      <c r="B76" s="35">
        <v>9.5</v>
      </c>
      <c r="C76" s="35">
        <v>219</v>
      </c>
      <c r="D76" s="35">
        <v>18.3</v>
      </c>
      <c r="E76" s="35">
        <v>163</v>
      </c>
      <c r="F76" s="35">
        <v>1</v>
      </c>
      <c r="G76" s="35">
        <v>51</v>
      </c>
      <c r="H76" s="35">
        <v>6</v>
      </c>
      <c r="I76" s="35">
        <v>12</v>
      </c>
      <c r="J76" s="35">
        <v>10</v>
      </c>
      <c r="K76" s="35">
        <v>55</v>
      </c>
      <c r="L76" s="35">
        <v>23</v>
      </c>
      <c r="M76" s="35">
        <v>44</v>
      </c>
      <c r="N76" s="35">
        <v>80</v>
      </c>
    </row>
    <row r="77" spans="1:14">
      <c r="A77" s="46" t="s">
        <v>272</v>
      </c>
      <c r="B77" s="35">
        <v>9.7000000000000011</v>
      </c>
      <c r="C77" s="35">
        <v>209</v>
      </c>
      <c r="D77" s="35">
        <v>18.3</v>
      </c>
      <c r="E77" s="35">
        <v>161</v>
      </c>
      <c r="F77" s="35">
        <v>1</v>
      </c>
      <c r="G77" s="35">
        <v>51</v>
      </c>
      <c r="H77" s="35">
        <v>6</v>
      </c>
      <c r="I77" s="35">
        <v>12</v>
      </c>
      <c r="J77" s="35">
        <v>10</v>
      </c>
      <c r="K77" s="35">
        <v>59</v>
      </c>
      <c r="L77" s="35">
        <v>23</v>
      </c>
      <c r="M77" s="35">
        <v>46</v>
      </c>
      <c r="N77" s="35">
        <v>86</v>
      </c>
    </row>
    <row r="78" spans="1:14">
      <c r="A78" s="46" t="s">
        <v>273</v>
      </c>
      <c r="B78" s="35">
        <v>9.7000000000000011</v>
      </c>
      <c r="C78" s="35">
        <v>217</v>
      </c>
      <c r="D78" s="35">
        <v>18.2</v>
      </c>
      <c r="E78" s="35">
        <v>166</v>
      </c>
      <c r="F78" s="35">
        <v>1</v>
      </c>
      <c r="G78" s="35">
        <v>53</v>
      </c>
      <c r="H78" s="35">
        <v>6</v>
      </c>
      <c r="I78" s="35">
        <v>12</v>
      </c>
      <c r="J78" s="35">
        <v>10</v>
      </c>
      <c r="K78" s="35">
        <v>60</v>
      </c>
      <c r="L78" s="35">
        <v>23</v>
      </c>
      <c r="M78" s="35">
        <v>46</v>
      </c>
      <c r="N78" s="35">
        <v>86</v>
      </c>
    </row>
    <row r="79" spans="1:14">
      <c r="A79" s="46" t="s">
        <v>274</v>
      </c>
      <c r="B79" s="35">
        <v>9.5</v>
      </c>
      <c r="C79" s="35">
        <v>220</v>
      </c>
      <c r="D79" s="35">
        <v>18.100000000000001</v>
      </c>
      <c r="E79" s="35">
        <v>175</v>
      </c>
      <c r="F79" s="35">
        <v>1</v>
      </c>
      <c r="G79" s="35">
        <v>57</v>
      </c>
      <c r="H79" s="35">
        <v>6</v>
      </c>
      <c r="I79" s="35">
        <v>12</v>
      </c>
      <c r="J79" s="35">
        <v>10</v>
      </c>
      <c r="K79" s="35">
        <v>62</v>
      </c>
      <c r="L79" s="35">
        <v>22</v>
      </c>
      <c r="M79" s="35">
        <v>45</v>
      </c>
      <c r="N79" s="35">
        <v>85</v>
      </c>
    </row>
    <row r="80" spans="1:14">
      <c r="A80" s="46" t="s">
        <v>275</v>
      </c>
      <c r="B80" s="35">
        <v>7.8000000000000007</v>
      </c>
      <c r="C80" s="35">
        <v>161</v>
      </c>
      <c r="D80" s="35">
        <v>15.100000000000001</v>
      </c>
      <c r="E80" s="35">
        <v>182</v>
      </c>
      <c r="F80" s="35">
        <v>1</v>
      </c>
      <c r="G80" s="35">
        <v>57</v>
      </c>
      <c r="H80" s="35">
        <v>6</v>
      </c>
      <c r="I80" s="35">
        <v>11</v>
      </c>
      <c r="J80" s="35">
        <v>10</v>
      </c>
      <c r="K80" s="35">
        <v>57</v>
      </c>
      <c r="L80" s="35">
        <v>21</v>
      </c>
      <c r="M80" s="35">
        <v>65</v>
      </c>
      <c r="N80" s="35">
        <v>85</v>
      </c>
    </row>
    <row r="81" spans="1:14">
      <c r="A81" s="46" t="s">
        <v>187</v>
      </c>
      <c r="B81" s="35">
        <v>7</v>
      </c>
      <c r="C81" s="35">
        <v>169</v>
      </c>
      <c r="D81" s="35">
        <v>13.3</v>
      </c>
      <c r="E81" s="35">
        <v>194</v>
      </c>
      <c r="F81" s="35">
        <v>0.5</v>
      </c>
      <c r="G81" s="35">
        <v>51</v>
      </c>
      <c r="H81" s="35">
        <v>4</v>
      </c>
      <c r="I81" s="35">
        <v>11</v>
      </c>
      <c r="J81" s="35">
        <v>9</v>
      </c>
      <c r="K81" s="35">
        <v>45</v>
      </c>
      <c r="L81" s="35">
        <v>16</v>
      </c>
      <c r="M81" s="35">
        <v>95</v>
      </c>
      <c r="N81" s="35">
        <v>63</v>
      </c>
    </row>
    <row r="82" spans="1:14">
      <c r="B82" s="65"/>
      <c r="C82" s="65"/>
      <c r="D82" s="65"/>
      <c r="E82" s="65"/>
      <c r="F82" s="65"/>
      <c r="G82" s="65"/>
      <c r="H82" s="65"/>
      <c r="I82" s="65"/>
      <c r="J82" s="65"/>
      <c r="K82" s="65"/>
      <c r="L82" s="65"/>
      <c r="M82" s="65"/>
      <c r="N82" s="65"/>
    </row>
    <row r="83" spans="1:14">
      <c r="A83" s="5" t="s">
        <v>276</v>
      </c>
      <c r="B83" s="34"/>
      <c r="C83" s="34"/>
      <c r="D83" s="34"/>
      <c r="E83" s="34"/>
      <c r="F83" s="34"/>
      <c r="G83" s="34"/>
      <c r="H83" s="34"/>
      <c r="I83" s="34"/>
      <c r="J83" s="34"/>
      <c r="K83" s="34"/>
      <c r="L83" s="34"/>
      <c r="M83" s="34"/>
      <c r="N83" s="34"/>
    </row>
    <row r="84" spans="1:14">
      <c r="A84" s="7" t="s">
        <v>298</v>
      </c>
      <c r="B84" s="66">
        <v>12.100000000000001</v>
      </c>
      <c r="C84" s="66">
        <v>328</v>
      </c>
      <c r="D84" s="66">
        <v>8.3000000000000007</v>
      </c>
      <c r="E84" s="66">
        <v>487</v>
      </c>
      <c r="F84" s="66">
        <v>0</v>
      </c>
      <c r="G84" s="66">
        <v>170.20000000000002</v>
      </c>
      <c r="H84" s="66">
        <v>25.3</v>
      </c>
      <c r="I84" s="66">
        <v>31.900000000000002</v>
      </c>
      <c r="J84" s="66">
        <v>21.8</v>
      </c>
      <c r="K84" s="66">
        <v>9</v>
      </c>
      <c r="L84" s="66">
        <v>4</v>
      </c>
      <c r="M84" s="66">
        <v>15</v>
      </c>
      <c r="N84" s="66">
        <v>33</v>
      </c>
    </row>
    <row r="85" spans="1:14">
      <c r="A85" s="7" t="s">
        <v>299</v>
      </c>
      <c r="B85" s="66">
        <v>10.700000000000001</v>
      </c>
      <c r="C85" s="66">
        <v>204</v>
      </c>
      <c r="D85" s="66">
        <v>23.200000000000003</v>
      </c>
      <c r="E85" s="66">
        <v>343</v>
      </c>
      <c r="F85" s="66">
        <v>0.4</v>
      </c>
      <c r="G85" s="66">
        <v>73.600000000000009</v>
      </c>
      <c r="H85" s="66">
        <v>3.7</v>
      </c>
      <c r="I85" s="66">
        <v>19.400000000000002</v>
      </c>
      <c r="J85" s="66">
        <v>17</v>
      </c>
      <c r="K85" s="66">
        <v>66</v>
      </c>
      <c r="L85" s="66">
        <v>2</v>
      </c>
      <c r="M85" s="66">
        <v>0</v>
      </c>
      <c r="N85" s="66">
        <v>45</v>
      </c>
    </row>
    <row r="86" spans="1:14">
      <c r="A86" s="7" t="s">
        <v>299</v>
      </c>
      <c r="B86" s="66">
        <v>10.9</v>
      </c>
      <c r="C86" s="66">
        <v>205</v>
      </c>
      <c r="D86" s="66">
        <v>23.200000000000003</v>
      </c>
      <c r="E86" s="66">
        <v>344</v>
      </c>
      <c r="F86" s="66">
        <v>0.4</v>
      </c>
      <c r="G86" s="66">
        <v>73.8</v>
      </c>
      <c r="H86" s="66">
        <v>3.6</v>
      </c>
      <c r="I86" s="66">
        <v>20</v>
      </c>
      <c r="J86" s="66">
        <v>17.100000000000001</v>
      </c>
      <c r="K86" s="66">
        <v>66</v>
      </c>
      <c r="L86" s="66">
        <v>2</v>
      </c>
      <c r="M86" s="66">
        <v>0</v>
      </c>
      <c r="N86" s="66">
        <v>45</v>
      </c>
    </row>
    <row r="87" spans="1:14">
      <c r="A87" s="7" t="s">
        <v>299</v>
      </c>
      <c r="B87" s="66">
        <v>10.9</v>
      </c>
      <c r="C87" s="66">
        <v>204</v>
      </c>
      <c r="D87" s="66">
        <v>23.200000000000003</v>
      </c>
      <c r="E87" s="66">
        <v>343</v>
      </c>
      <c r="F87" s="66">
        <v>0.30000000000000004</v>
      </c>
      <c r="G87" s="66">
        <v>73.400000000000006</v>
      </c>
      <c r="H87" s="66">
        <v>3.5</v>
      </c>
      <c r="I87" s="66">
        <v>19.8</v>
      </c>
      <c r="J87" s="66">
        <v>17.2</v>
      </c>
      <c r="K87" s="66">
        <v>66</v>
      </c>
      <c r="L87" s="66">
        <v>2</v>
      </c>
      <c r="M87" s="66">
        <v>0</v>
      </c>
      <c r="N87" s="66">
        <v>44</v>
      </c>
    </row>
    <row r="88" spans="1:14">
      <c r="A88" s="7" t="s">
        <v>300</v>
      </c>
      <c r="B88" s="66">
        <v>9.5</v>
      </c>
      <c r="C88" s="66">
        <v>253</v>
      </c>
      <c r="D88" s="66">
        <v>22.400000000000002</v>
      </c>
      <c r="E88" s="66">
        <v>107</v>
      </c>
      <c r="F88" s="66">
        <v>5.3000000000000007</v>
      </c>
      <c r="G88" s="66">
        <v>154.5</v>
      </c>
      <c r="H88" s="66">
        <v>14.200000000000001</v>
      </c>
      <c r="I88" s="66">
        <v>24.900000000000002</v>
      </c>
      <c r="J88" s="66">
        <v>15.700000000000001</v>
      </c>
      <c r="K88" s="66">
        <v>35</v>
      </c>
      <c r="L88" s="66">
        <v>4</v>
      </c>
      <c r="M88" s="66">
        <v>0</v>
      </c>
      <c r="N88" s="66">
        <v>12</v>
      </c>
    </row>
    <row r="89" spans="1:14">
      <c r="A89" s="7" t="s">
        <v>300</v>
      </c>
      <c r="B89" s="66">
        <v>9.7000000000000011</v>
      </c>
      <c r="C89" s="66">
        <v>253</v>
      </c>
      <c r="D89" s="66">
        <v>22.6</v>
      </c>
      <c r="E89" s="66">
        <v>107</v>
      </c>
      <c r="F89" s="66">
        <v>5.3000000000000007</v>
      </c>
      <c r="G89" s="66">
        <v>154.4</v>
      </c>
      <c r="H89" s="66">
        <v>14.3</v>
      </c>
      <c r="I89" s="66">
        <v>24.700000000000003</v>
      </c>
      <c r="J89" s="66">
        <v>15.5</v>
      </c>
      <c r="K89" s="66">
        <v>35</v>
      </c>
      <c r="L89" s="66">
        <v>4</v>
      </c>
      <c r="M89" s="66">
        <v>0</v>
      </c>
      <c r="N89" s="66">
        <v>11</v>
      </c>
    </row>
    <row r="90" spans="1:14">
      <c r="A90" s="7" t="s">
        <v>300</v>
      </c>
      <c r="B90" s="66">
        <v>9.5</v>
      </c>
      <c r="C90" s="66">
        <v>253</v>
      </c>
      <c r="D90" s="66">
        <v>22.400000000000002</v>
      </c>
      <c r="E90" s="66">
        <v>107</v>
      </c>
      <c r="F90" s="66">
        <v>5.3000000000000007</v>
      </c>
      <c r="G90" s="66">
        <v>154.20000000000002</v>
      </c>
      <c r="H90" s="66">
        <v>14.700000000000001</v>
      </c>
      <c r="I90" s="66">
        <v>25.6</v>
      </c>
      <c r="J90" s="66">
        <v>15.700000000000001</v>
      </c>
      <c r="K90" s="66">
        <v>35</v>
      </c>
      <c r="L90" s="66">
        <v>3</v>
      </c>
      <c r="M90" s="66">
        <v>0</v>
      </c>
      <c r="N90" s="66">
        <v>12</v>
      </c>
    </row>
    <row r="91" spans="1:14">
      <c r="A91" s="7" t="s">
        <v>301</v>
      </c>
      <c r="B91" s="66">
        <v>18</v>
      </c>
      <c r="C91" s="66">
        <v>330</v>
      </c>
      <c r="D91" s="66">
        <v>40.1</v>
      </c>
      <c r="E91" s="66">
        <v>64</v>
      </c>
      <c r="F91" s="66">
        <v>4.1000000000000005</v>
      </c>
      <c r="G91" s="66">
        <v>130.9</v>
      </c>
      <c r="H91" s="66">
        <v>11.8</v>
      </c>
      <c r="I91" s="66">
        <v>16.8</v>
      </c>
      <c r="J91" s="66">
        <v>17.5</v>
      </c>
      <c r="K91" s="66">
        <v>53</v>
      </c>
      <c r="L91" s="66">
        <v>6</v>
      </c>
      <c r="M91" s="66">
        <v>3</v>
      </c>
      <c r="N91" s="66">
        <v>5</v>
      </c>
    </row>
    <row r="92" spans="1:14">
      <c r="A92" s="7" t="s">
        <v>301</v>
      </c>
      <c r="B92" s="66">
        <v>17.900000000000002</v>
      </c>
      <c r="C92" s="66">
        <v>330</v>
      </c>
      <c r="D92" s="66">
        <v>40</v>
      </c>
      <c r="E92" s="66">
        <v>65</v>
      </c>
      <c r="F92" s="66">
        <v>4.4000000000000004</v>
      </c>
      <c r="G92" s="66">
        <v>131.20000000000002</v>
      </c>
      <c r="H92" s="66">
        <v>12</v>
      </c>
      <c r="I92" s="66">
        <v>16.7</v>
      </c>
      <c r="J92" s="66">
        <v>17.900000000000002</v>
      </c>
      <c r="K92" s="66">
        <v>53</v>
      </c>
      <c r="L92" s="66">
        <v>6</v>
      </c>
      <c r="M92" s="66">
        <v>3</v>
      </c>
      <c r="N92" s="66">
        <v>5</v>
      </c>
    </row>
    <row r="93" spans="1:14">
      <c r="A93" s="12" t="s">
        <v>301</v>
      </c>
      <c r="B93" s="67">
        <v>18</v>
      </c>
      <c r="C93" s="67">
        <v>330</v>
      </c>
      <c r="D93" s="67">
        <v>40.200000000000003</v>
      </c>
      <c r="E93" s="67">
        <v>65</v>
      </c>
      <c r="F93" s="67">
        <v>4.1000000000000005</v>
      </c>
      <c r="G93" s="67">
        <v>131.20000000000002</v>
      </c>
      <c r="H93" s="67">
        <v>11.600000000000001</v>
      </c>
      <c r="I93" s="67">
        <v>17</v>
      </c>
      <c r="J93" s="67">
        <v>17.600000000000001</v>
      </c>
      <c r="K93" s="67">
        <v>53</v>
      </c>
      <c r="L93" s="67">
        <v>6</v>
      </c>
      <c r="M93" s="67">
        <v>3</v>
      </c>
      <c r="N93" s="67">
        <v>5</v>
      </c>
    </row>
    <row r="94" spans="1:14">
      <c r="A94" s="134" t="s">
        <v>302</v>
      </c>
      <c r="B94" s="134"/>
      <c r="C94" s="134"/>
      <c r="D94" s="134"/>
      <c r="E94" s="134"/>
      <c r="F94" s="134"/>
      <c r="G94" s="134"/>
      <c r="H94" s="134"/>
      <c r="I94" s="134"/>
      <c r="J94" s="134"/>
      <c r="K94" s="134"/>
      <c r="L94" s="134"/>
      <c r="M94" s="134"/>
      <c r="N94" s="134"/>
    </row>
  </sheetData>
  <mergeCells count="3">
    <mergeCell ref="A1:N1"/>
    <mergeCell ref="A2:A3"/>
    <mergeCell ref="A94:N9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2D07A-0EF1-B644-B9AC-9DB843DB8C9D}">
  <dimension ref="A1:C17"/>
  <sheetViews>
    <sheetView workbookViewId="0">
      <selection sqref="A1:C1"/>
    </sheetView>
  </sheetViews>
  <sheetFormatPr defaultColWidth="10.7109375" defaultRowHeight="15.75"/>
  <cols>
    <col min="1" max="1" width="15.28515625" style="7" customWidth="1"/>
    <col min="2" max="2" width="10.7109375" style="7"/>
    <col min="3" max="3" width="17.42578125" style="7" customWidth="1"/>
    <col min="4" max="16384" width="10.7109375" style="7"/>
  </cols>
  <sheetData>
    <row r="1" spans="1:3" ht="16.5" thickBot="1">
      <c r="A1" s="138" t="s">
        <v>381</v>
      </c>
      <c r="B1" s="90"/>
      <c r="C1" s="90"/>
    </row>
    <row r="2" spans="1:3" ht="32.25" thickTop="1">
      <c r="A2" s="49" t="s">
        <v>108</v>
      </c>
      <c r="B2" s="50" t="s">
        <v>303</v>
      </c>
      <c r="C2" s="50" t="s">
        <v>304</v>
      </c>
    </row>
    <row r="3" spans="1:3">
      <c r="A3" s="7" t="s">
        <v>123</v>
      </c>
      <c r="B3" s="34" t="s">
        <v>305</v>
      </c>
      <c r="C3" s="51">
        <v>-1.5269999999999999E-3</v>
      </c>
    </row>
    <row r="4" spans="1:3">
      <c r="A4" s="7" t="s">
        <v>140</v>
      </c>
      <c r="B4" s="34" t="s">
        <v>305</v>
      </c>
      <c r="C4" s="51">
        <v>-6.6059999999999999E-3</v>
      </c>
    </row>
    <row r="5" spans="1:3">
      <c r="A5" s="7" t="s">
        <v>125</v>
      </c>
      <c r="B5" s="34" t="s">
        <v>305</v>
      </c>
      <c r="C5" s="51">
        <v>-8.2839999999999997E-3</v>
      </c>
    </row>
    <row r="6" spans="1:3">
      <c r="A6" s="7" t="s">
        <v>126</v>
      </c>
      <c r="B6" s="34" t="s">
        <v>305</v>
      </c>
      <c r="C6" s="51">
        <v>-1.603E-3</v>
      </c>
    </row>
    <row r="7" spans="1:3">
      <c r="A7" s="7" t="s">
        <v>127</v>
      </c>
      <c r="B7" s="34" t="s">
        <v>306</v>
      </c>
      <c r="C7" s="51">
        <v>-9.698E-3</v>
      </c>
    </row>
    <row r="8" spans="1:3">
      <c r="A8" s="7" t="s">
        <v>128</v>
      </c>
      <c r="B8" s="34" t="s">
        <v>306</v>
      </c>
      <c r="C8" s="51">
        <v>-1.5276E-2</v>
      </c>
    </row>
    <row r="9" spans="1:3">
      <c r="A9" s="7" t="s">
        <v>129</v>
      </c>
      <c r="B9" s="34" t="s">
        <v>305</v>
      </c>
      <c r="C9" s="51">
        <v>-4.666E-3</v>
      </c>
    </row>
    <row r="10" spans="1:3">
      <c r="A10" s="7" t="s">
        <v>130</v>
      </c>
      <c r="B10" s="34" t="s">
        <v>305</v>
      </c>
      <c r="C10" s="51">
        <v>-1.3017E-3</v>
      </c>
    </row>
    <row r="11" spans="1:3">
      <c r="A11" s="7" t="s">
        <v>131</v>
      </c>
      <c r="B11" s="34" t="s">
        <v>305</v>
      </c>
      <c r="C11" s="51">
        <v>-1.1130000000000001E-3</v>
      </c>
    </row>
    <row r="12" spans="1:3">
      <c r="A12" s="7" t="s">
        <v>132</v>
      </c>
      <c r="B12" s="34" t="s">
        <v>305</v>
      </c>
      <c r="C12" s="51">
        <v>-2.4710000000000001E-3</v>
      </c>
    </row>
    <row r="13" spans="1:3">
      <c r="A13" s="7" t="s">
        <v>141</v>
      </c>
      <c r="B13" s="34" t="s">
        <v>306</v>
      </c>
      <c r="C13" s="51">
        <v>-8.3600000000000005E-4</v>
      </c>
    </row>
    <row r="14" spans="1:3">
      <c r="A14" s="7" t="s">
        <v>134</v>
      </c>
      <c r="B14" s="34" t="s">
        <v>305</v>
      </c>
      <c r="C14" s="51">
        <v>-1.7359999999999999E-3</v>
      </c>
    </row>
    <row r="15" spans="1:3">
      <c r="A15" s="7" t="s">
        <v>135</v>
      </c>
      <c r="B15" s="34" t="s">
        <v>307</v>
      </c>
      <c r="C15" s="51">
        <v>-1.2921999999999999E-2</v>
      </c>
    </row>
    <row r="16" spans="1:3">
      <c r="A16" s="12" t="s">
        <v>136</v>
      </c>
      <c r="B16" s="36" t="s">
        <v>305</v>
      </c>
      <c r="C16" s="52">
        <v>-1.2860999999999999E-2</v>
      </c>
    </row>
    <row r="17" spans="1:3" ht="64.150000000000006" customHeight="1">
      <c r="A17" s="135" t="s">
        <v>373</v>
      </c>
      <c r="B17" s="136"/>
      <c r="C17" s="136"/>
    </row>
  </sheetData>
  <mergeCells count="2">
    <mergeCell ref="A1:C1"/>
    <mergeCell ref="A17:C17"/>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68B2B-C2E9-FB4A-ABF9-1C75B3D52DD8}">
  <dimension ref="A1:E18"/>
  <sheetViews>
    <sheetView tabSelected="1" workbookViewId="0">
      <selection activeCell="E19" sqref="E19"/>
    </sheetView>
  </sheetViews>
  <sheetFormatPr defaultColWidth="10.7109375" defaultRowHeight="15.75"/>
  <cols>
    <col min="1" max="1" width="13.7109375" style="7" customWidth="1"/>
    <col min="2" max="4" width="10.7109375" style="7"/>
    <col min="5" max="5" width="12.140625" style="7" customWidth="1"/>
    <col min="6" max="16384" width="10.7109375" style="7"/>
  </cols>
  <sheetData>
    <row r="1" spans="1:5" ht="16.5" thickBot="1">
      <c r="A1" s="126" t="s">
        <v>382</v>
      </c>
      <c r="B1" s="106"/>
      <c r="C1" s="106"/>
      <c r="D1" s="106"/>
      <c r="E1" s="106"/>
    </row>
    <row r="2" spans="1:5" ht="46.15" customHeight="1" thickTop="1">
      <c r="A2" s="137" t="s">
        <v>308</v>
      </c>
      <c r="B2" s="31" t="s">
        <v>309</v>
      </c>
      <c r="C2" s="31" t="s">
        <v>310</v>
      </c>
      <c r="D2" s="31" t="s">
        <v>311</v>
      </c>
      <c r="E2" s="31" t="s">
        <v>312</v>
      </c>
    </row>
    <row r="3" spans="1:5">
      <c r="A3" s="115"/>
      <c r="B3" s="39" t="s">
        <v>313</v>
      </c>
      <c r="C3" s="39" t="s">
        <v>143</v>
      </c>
      <c r="D3" s="39" t="s">
        <v>143</v>
      </c>
      <c r="E3" s="39" t="s">
        <v>143</v>
      </c>
    </row>
    <row r="4" spans="1:5">
      <c r="A4" s="7" t="s">
        <v>123</v>
      </c>
      <c r="B4" s="34" t="s">
        <v>314</v>
      </c>
      <c r="C4" s="34" t="s">
        <v>314</v>
      </c>
      <c r="D4" s="34" t="s">
        <v>314</v>
      </c>
      <c r="E4" s="34" t="s">
        <v>314</v>
      </c>
    </row>
    <row r="5" spans="1:5">
      <c r="A5" s="7" t="s">
        <v>140</v>
      </c>
      <c r="B5" s="34">
        <v>144</v>
      </c>
      <c r="C5" s="11">
        <v>4.8971977185216815</v>
      </c>
      <c r="D5" s="11">
        <v>4.9235013526845899</v>
      </c>
      <c r="E5" s="11">
        <v>1.2674619331583021</v>
      </c>
    </row>
    <row r="6" spans="1:5">
      <c r="A6" s="7" t="s">
        <v>125</v>
      </c>
      <c r="B6" s="34">
        <v>166</v>
      </c>
      <c r="C6" s="11">
        <v>1.2825411713520749</v>
      </c>
      <c r="D6" s="11">
        <v>1.2936818192771085</v>
      </c>
      <c r="E6" s="11">
        <v>0.37348083682779221</v>
      </c>
    </row>
    <row r="7" spans="1:5">
      <c r="A7" s="7" t="s">
        <v>126</v>
      </c>
      <c r="B7" s="34">
        <v>159</v>
      </c>
      <c r="C7" s="11">
        <v>1.5587647697011113</v>
      </c>
      <c r="D7" s="11">
        <v>1.4212516726234719</v>
      </c>
      <c r="E7" s="11">
        <v>0.47530316563498248</v>
      </c>
    </row>
    <row r="8" spans="1:5">
      <c r="A8" s="7" t="s">
        <v>127</v>
      </c>
      <c r="B8" s="34">
        <v>159</v>
      </c>
      <c r="C8" s="11">
        <v>2.9081226867504353</v>
      </c>
      <c r="D8" s="11">
        <v>2.6736534867172894</v>
      </c>
      <c r="E8" s="11">
        <v>1.4479608857074624</v>
      </c>
    </row>
    <row r="9" spans="1:5">
      <c r="A9" s="7" t="s">
        <v>128</v>
      </c>
      <c r="B9" s="34">
        <v>163</v>
      </c>
      <c r="C9" s="11">
        <v>1.7484088496123635</v>
      </c>
      <c r="D9" s="11">
        <v>1.5379306676611564</v>
      </c>
      <c r="E9" s="11">
        <v>0.81429913681257415</v>
      </c>
    </row>
    <row r="10" spans="1:5">
      <c r="A10" s="7" t="s">
        <v>129</v>
      </c>
      <c r="B10" s="34">
        <v>134</v>
      </c>
      <c r="C10" s="11">
        <v>0.58491014445628997</v>
      </c>
      <c r="D10" s="11">
        <v>0.57145344029850753</v>
      </c>
      <c r="E10" s="11">
        <v>0.29226181446823718</v>
      </c>
    </row>
    <row r="11" spans="1:5">
      <c r="A11" s="7" t="s">
        <v>130</v>
      </c>
      <c r="B11" s="34">
        <v>162</v>
      </c>
      <c r="C11" s="11">
        <v>2.235713185092755</v>
      </c>
      <c r="D11" s="11">
        <v>2.2949640213150864</v>
      </c>
      <c r="E11" s="11">
        <v>0.42755628497727843</v>
      </c>
    </row>
    <row r="12" spans="1:5">
      <c r="A12" s="7" t="s">
        <v>131</v>
      </c>
      <c r="B12" s="34">
        <v>160</v>
      </c>
      <c r="C12" s="11">
        <v>0.67259991171754674</v>
      </c>
      <c r="D12" s="11">
        <v>0.62583950270571875</v>
      </c>
      <c r="E12" s="11">
        <v>0.23136418787407881</v>
      </c>
    </row>
    <row r="13" spans="1:5">
      <c r="A13" s="7" t="s">
        <v>132</v>
      </c>
      <c r="B13" s="34" t="s">
        <v>314</v>
      </c>
      <c r="C13" s="34" t="s">
        <v>314</v>
      </c>
      <c r="D13" s="34" t="s">
        <v>314</v>
      </c>
      <c r="E13" s="34" t="s">
        <v>314</v>
      </c>
    </row>
    <row r="14" spans="1:5">
      <c r="A14" s="7" t="s">
        <v>141</v>
      </c>
      <c r="B14" s="34" t="s">
        <v>314</v>
      </c>
      <c r="C14" s="34" t="s">
        <v>314</v>
      </c>
      <c r="D14" s="34" t="s">
        <v>314</v>
      </c>
      <c r="E14" s="34" t="s">
        <v>314</v>
      </c>
    </row>
    <row r="15" spans="1:5">
      <c r="A15" s="7" t="s">
        <v>134</v>
      </c>
      <c r="B15" s="34">
        <v>117</v>
      </c>
      <c r="C15" s="11">
        <v>2.2394368316239315</v>
      </c>
      <c r="D15" s="11">
        <v>2.2581039487179488</v>
      </c>
      <c r="E15" s="11">
        <v>0.37636980323628849</v>
      </c>
    </row>
    <row r="16" spans="1:5">
      <c r="A16" s="7" t="s">
        <v>135</v>
      </c>
      <c r="B16" s="34">
        <v>159</v>
      </c>
      <c r="C16" s="11">
        <v>2.1627759559748427</v>
      </c>
      <c r="D16" s="11">
        <v>2.2101775408805029</v>
      </c>
      <c r="E16" s="11">
        <v>0.78079211553733741</v>
      </c>
    </row>
    <row r="17" spans="1:5">
      <c r="A17" s="12" t="s">
        <v>136</v>
      </c>
      <c r="B17" s="36">
        <v>164</v>
      </c>
      <c r="C17" s="13">
        <v>4.7025645353658536</v>
      </c>
      <c r="D17" s="13">
        <v>4.1674079024390238</v>
      </c>
      <c r="E17" s="13">
        <v>2.1826256401855337</v>
      </c>
    </row>
    <row r="18" spans="1:5" ht="82.9" customHeight="1">
      <c r="A18" s="129" t="s">
        <v>315</v>
      </c>
      <c r="B18" s="130"/>
      <c r="C18" s="130"/>
      <c r="D18" s="130"/>
      <c r="E18" s="130"/>
    </row>
  </sheetData>
  <mergeCells count="3">
    <mergeCell ref="A1:E1"/>
    <mergeCell ref="A2:A3"/>
    <mergeCell ref="A18:E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DR1</vt:lpstr>
      <vt:lpstr>DR2</vt:lpstr>
      <vt:lpstr>DR3</vt:lpstr>
      <vt:lpstr>DR4</vt:lpstr>
      <vt:lpstr>DR5</vt:lpstr>
      <vt:lpstr>DR6</vt:lpstr>
      <vt:lpstr>DR7</vt:lpstr>
      <vt:lpstr>DR8</vt:lpstr>
      <vt:lpstr>DR9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clauth</dc:creator>
  <cp:keywords/>
  <dc:description/>
  <cp:lastModifiedBy>Lyne Yohe</cp:lastModifiedBy>
  <cp:revision/>
  <dcterms:created xsi:type="dcterms:W3CDTF">2022-02-17T21:09:02Z</dcterms:created>
  <dcterms:modified xsi:type="dcterms:W3CDTF">2022-11-01T15:38:26Z</dcterms:modified>
  <cp:category/>
  <cp:contentStatus/>
</cp:coreProperties>
</file>