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G:\Books\SPE556-Aiello\556-09-SM-Barron\"/>
    </mc:Choice>
  </mc:AlternateContent>
  <xr:revisionPtr revIDLastSave="0" documentId="13_ncr:1_{07F77098-9EE2-4FB2-AF57-148C7B204937}" xr6:coauthVersionLast="47" xr6:coauthVersionMax="47" xr10:uidLastSave="{00000000-0000-0000-0000-000000000000}"/>
  <bookViews>
    <workbookView xWindow="-120" yWindow="-120" windowWidth="24240" windowHeight="12195" xr2:uid="{00000000-000D-0000-FFFF-FFFF00000000}"/>
  </bookViews>
  <sheets>
    <sheet name="Table 3" sheetId="1" r:id="rId1"/>
    <sheet name="Info" sheetId="2" r:id="rId2"/>
  </sheets>
  <definedNames>
    <definedName name="_xlnm.Print_Area" localSheetId="0">'Table 3'!$A$1:$P$31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6" i="1" l="1"/>
  <c r="C27" i="1"/>
  <c r="C28" i="1"/>
  <c r="C29" i="1"/>
  <c r="C30" i="1"/>
  <c r="C31" i="1"/>
  <c r="C25" i="1"/>
  <c r="C24" i="1"/>
  <c r="C23" i="1"/>
  <c r="C22" i="1"/>
  <c r="C18" i="1"/>
  <c r="C19" i="1"/>
  <c r="C20" i="1"/>
  <c r="C21" i="1"/>
  <c r="C17" i="1"/>
  <c r="C13" i="1"/>
  <c r="C14" i="1"/>
  <c r="C15" i="1"/>
  <c r="C16" i="1"/>
  <c r="C12" i="1"/>
  <c r="C6" i="1"/>
  <c r="C7" i="1"/>
  <c r="C8" i="1"/>
  <c r="C9" i="1"/>
  <c r="C10" i="1"/>
  <c r="C11" i="1"/>
  <c r="C5" i="1"/>
</calcChain>
</file>

<file path=xl/sharedStrings.xml><?xml version="1.0" encoding="utf-8"?>
<sst xmlns="http://schemas.openxmlformats.org/spreadsheetml/2006/main" count="104" uniqueCount="57">
  <si>
    <t>Pinus</t>
  </si>
  <si>
    <t>Quercus</t>
  </si>
  <si>
    <t>Alnus</t>
  </si>
  <si>
    <t>Juglans</t>
  </si>
  <si>
    <t>Asteraceae</t>
  </si>
  <si>
    <t>Amaranthaceae</t>
  </si>
  <si>
    <t>Poaceae</t>
  </si>
  <si>
    <t>Height above base of section (m)</t>
  </si>
  <si>
    <t>Locally Extinct</t>
  </si>
  <si>
    <t>Chaparral</t>
  </si>
  <si>
    <t>Sample #</t>
  </si>
  <si>
    <t>KG12</t>
  </si>
  <si>
    <t>P48</t>
  </si>
  <si>
    <t>P46</t>
  </si>
  <si>
    <t>KG7</t>
  </si>
  <si>
    <t>P43</t>
  </si>
  <si>
    <t>KG5</t>
  </si>
  <si>
    <t>P41</t>
  </si>
  <si>
    <t>P38</t>
  </si>
  <si>
    <t>KG30</t>
  </si>
  <si>
    <t>KG31</t>
  </si>
  <si>
    <t>KG1</t>
  </si>
  <si>
    <t>KG33</t>
  </si>
  <si>
    <t>P33</t>
  </si>
  <si>
    <t>KG32</t>
  </si>
  <si>
    <t>P32</t>
  </si>
  <si>
    <t>P18</t>
  </si>
  <si>
    <t>P17</t>
  </si>
  <si>
    <t>KG34</t>
  </si>
  <si>
    <t>KG41</t>
  </si>
  <si>
    <t>P13</t>
  </si>
  <si>
    <t>KG39</t>
  </si>
  <si>
    <t>KG38</t>
  </si>
  <si>
    <t>KG11</t>
  </si>
  <si>
    <t>KG10</t>
  </si>
  <si>
    <t>KG36</t>
  </si>
  <si>
    <t>KG35</t>
  </si>
  <si>
    <t>P23</t>
  </si>
  <si>
    <t>KG9</t>
  </si>
  <si>
    <t>Cupressaceae</t>
  </si>
  <si>
    <t>Formation</t>
  </si>
  <si>
    <t>Member</t>
  </si>
  <si>
    <t>Total Counted</t>
  </si>
  <si>
    <t>Sisquoc</t>
  </si>
  <si>
    <t>Moneterey</t>
  </si>
  <si>
    <t>Clayey Siliceous</t>
  </si>
  <si>
    <t>Upper Calcareous-Siliceous</t>
  </si>
  <si>
    <t>Carbonaceous Marl</t>
  </si>
  <si>
    <t>Lower Calcareous-Siliceous</t>
  </si>
  <si>
    <t>Rincon</t>
  </si>
  <si>
    <t>Nw Ma</t>
  </si>
  <si>
    <t>Supplemental Table 3.  Normalized Pollen Percentages in Combined Set of Naples Samples</t>
  </si>
  <si>
    <t>This Supplemental Material accompanies Heusser, L.E., Barron, J.A., Blake, G.H., and Nichols, J.,</t>
  </si>
  <si>
    <t>2022, Miocene terrestrial paleoclimates inferred from pollen in the Monterey Formation, Naples</t>
  </si>
  <si>
    <r>
      <t xml:space="preserve">Coastal Bluffs section, California, </t>
    </r>
    <r>
      <rPr>
        <i/>
        <sz val="12"/>
        <color theme="1"/>
        <rFont val="Times New Roman"/>
        <family val="1"/>
      </rPr>
      <t>in</t>
    </r>
    <r>
      <rPr>
        <sz val="12"/>
        <color theme="1"/>
        <rFont val="Times New Roman"/>
        <family val="1"/>
      </rPr>
      <t xml:space="preserve"> Aiello, I., Barron, J., and Ravelo, C., eds., Understanding</t>
    </r>
  </si>
  <si>
    <t>the Monterey Formation and Similar Biosiliceous Units across Space and Time: Geological</t>
  </si>
  <si>
    <t>Society of America Special Paper 556, https://doi.org/10.1130/2022.2556(09).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</si>
</sst>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3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textRotation="90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2" fillId="0" borderId="3" xfId="0" applyFont="1" applyFill="1" applyBorder="1" applyAlignment="1">
      <alignment horizontal="center" textRotation="90"/>
    </xf>
    <xf numFmtId="1" fontId="5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Font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1" fontId="1" fillId="0" borderId="0" xfId="0" applyNumberFormat="1" applyFont="1" applyFill="1" applyAlignment="1">
      <alignment horizontal="center"/>
    </xf>
    <xf numFmtId="0" fontId="1" fillId="0" borderId="3" xfId="0" applyFont="1" applyBorder="1" applyAlignment="1">
      <alignment horizontal="center" textRotation="90"/>
    </xf>
    <xf numFmtId="0" fontId="0" fillId="0" borderId="7" xfId="0" applyFill="1" applyBorder="1" applyAlignment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Fill="1" applyBorder="1" applyAlignment="1">
      <alignment horizontal="center" textRotation="90"/>
    </xf>
    <xf numFmtId="0" fontId="0" fillId="0" borderId="6" xfId="0" applyBorder="1"/>
    <xf numFmtId="0" fontId="0" fillId="0" borderId="11" xfId="0" applyBorder="1"/>
    <xf numFmtId="0" fontId="0" fillId="0" borderId="12" xfId="0" applyFill="1" applyBorder="1" applyAlignment="1">
      <alignment horizontal="center"/>
    </xf>
    <xf numFmtId="0" fontId="0" fillId="0" borderId="2" xfId="0" applyBorder="1"/>
    <xf numFmtId="0" fontId="0" fillId="0" borderId="13" xfId="0" applyBorder="1"/>
    <xf numFmtId="0" fontId="0" fillId="0" borderId="1" xfId="0" applyBorder="1"/>
    <xf numFmtId="0" fontId="0" fillId="0" borderId="14" xfId="0" applyBorder="1"/>
    <xf numFmtId="0" fontId="0" fillId="0" borderId="15" xfId="0" applyFill="1" applyBorder="1" applyAlignment="1">
      <alignment horizontal="center"/>
    </xf>
    <xf numFmtId="0" fontId="0" fillId="0" borderId="1" xfId="0" applyFill="1" applyBorder="1"/>
    <xf numFmtId="0" fontId="0" fillId="0" borderId="14" xfId="0" applyFill="1" applyBorder="1"/>
    <xf numFmtId="0" fontId="0" fillId="0" borderId="8" xfId="0" applyFill="1" applyBorder="1"/>
    <xf numFmtId="0" fontId="0" fillId="0" borderId="9" xfId="0" applyFill="1" applyBorder="1"/>
    <xf numFmtId="1" fontId="1" fillId="0" borderId="3" xfId="0" applyNumberFormat="1" applyFont="1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textRotation="90"/>
    </xf>
    <xf numFmtId="0" fontId="5" fillId="0" borderId="3" xfId="0" applyFont="1" applyBorder="1" applyAlignment="1">
      <alignment horizontal="center" textRotation="90"/>
    </xf>
    <xf numFmtId="1" fontId="1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Alignment="1">
      <alignment horizontal="center"/>
    </xf>
    <xf numFmtId="164" fontId="0" fillId="0" borderId="4" xfId="0" applyNumberFormat="1" applyFont="1" applyFill="1" applyBorder="1" applyAlignment="1">
      <alignment horizontal="center"/>
    </xf>
    <xf numFmtId="164" fontId="5" fillId="0" borderId="3" xfId="0" applyNumberFormat="1" applyFont="1" applyFill="1" applyBorder="1" applyAlignment="1">
      <alignment horizontal="center" textRotation="90"/>
    </xf>
    <xf numFmtId="0" fontId="0" fillId="0" borderId="0" xfId="0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" fontId="5" fillId="0" borderId="3" xfId="0" applyNumberFormat="1" applyFont="1" applyFill="1" applyBorder="1" applyAlignment="1">
      <alignment horizontal="center"/>
    </xf>
    <xf numFmtId="164" fontId="5" fillId="0" borderId="3" xfId="0" applyNumberFormat="1" applyFont="1" applyFill="1" applyBorder="1" applyAlignment="1">
      <alignment horizontal="center"/>
    </xf>
    <xf numFmtId="1" fontId="1" fillId="0" borderId="3" xfId="0" applyNumberFormat="1" applyFont="1" applyFill="1" applyBorder="1" applyAlignment="1">
      <alignment horizontal="center"/>
    </xf>
    <xf numFmtId="0" fontId="0" fillId="0" borderId="2" xfId="0" applyFill="1" applyBorder="1"/>
    <xf numFmtId="0" fontId="0" fillId="0" borderId="13" xfId="0" applyFill="1" applyBorder="1"/>
    <xf numFmtId="0" fontId="6" fillId="0" borderId="13" xfId="0" applyFont="1" applyBorder="1"/>
    <xf numFmtId="0" fontId="0" fillId="0" borderId="5" xfId="0" applyBorder="1"/>
    <xf numFmtId="0" fontId="6" fillId="0" borderId="16" xfId="0" applyFont="1" applyBorder="1"/>
    <xf numFmtId="0" fontId="8" fillId="0" borderId="0" xfId="0" applyFont="1" applyAlignment="1">
      <alignment vertical="center"/>
    </xf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1"/>
  <sheetViews>
    <sheetView tabSelected="1" workbookViewId="0"/>
  </sheetViews>
  <sheetFormatPr defaultColWidth="11" defaultRowHeight="15.75" x14ac:dyDescent="0.25"/>
  <cols>
    <col min="1" max="1" width="6.375" style="1" bestFit="1" customWidth="1"/>
    <col min="2" max="2" width="4.625" style="14" bestFit="1" customWidth="1"/>
    <col min="3" max="3" width="6" style="44" customWidth="1"/>
    <col min="4" max="13" width="4.875" style="1" customWidth="1"/>
    <col min="14" max="14" width="4.125" bestFit="1" customWidth="1"/>
    <col min="16" max="16" width="23.375" bestFit="1" customWidth="1"/>
  </cols>
  <sheetData>
    <row r="1" spans="1:16" s="2" customFormat="1" x14ac:dyDescent="0.25">
      <c r="A1" s="13" t="s">
        <v>51</v>
      </c>
      <c r="B1" s="14"/>
      <c r="C1" s="44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6" s="2" customFormat="1" x14ac:dyDescent="0.25">
      <c r="A2" s="15"/>
      <c r="B2" s="16"/>
      <c r="C2" s="45"/>
      <c r="D2" s="18"/>
      <c r="E2" s="18"/>
      <c r="F2" s="18"/>
      <c r="G2" s="18"/>
      <c r="H2" s="18"/>
      <c r="I2" s="18"/>
      <c r="J2" s="18"/>
      <c r="K2" s="18"/>
      <c r="L2" s="18"/>
      <c r="M2" s="18"/>
      <c r="N2" s="23"/>
      <c r="O2" s="24" t="s">
        <v>40</v>
      </c>
      <c r="P2" s="25" t="s">
        <v>41</v>
      </c>
    </row>
    <row r="3" spans="1:16" s="2" customFormat="1" ht="183" thickBot="1" x14ac:dyDescent="0.3">
      <c r="A3" s="41" t="s">
        <v>10</v>
      </c>
      <c r="B3" s="42" t="s">
        <v>7</v>
      </c>
      <c r="C3" s="46" t="s">
        <v>50</v>
      </c>
      <c r="D3" s="7" t="s">
        <v>0</v>
      </c>
      <c r="E3" s="11" t="s">
        <v>39</v>
      </c>
      <c r="F3" s="11" t="s">
        <v>1</v>
      </c>
      <c r="G3" s="11" t="s">
        <v>2</v>
      </c>
      <c r="H3" s="11" t="s">
        <v>3</v>
      </c>
      <c r="I3" s="7" t="s">
        <v>9</v>
      </c>
      <c r="J3" s="7" t="s">
        <v>4</v>
      </c>
      <c r="K3" s="7" t="s">
        <v>5</v>
      </c>
      <c r="L3" s="7" t="s">
        <v>6</v>
      </c>
      <c r="M3" s="22" t="s">
        <v>8</v>
      </c>
      <c r="N3" s="26" t="s">
        <v>42</v>
      </c>
      <c r="O3" s="27"/>
      <c r="P3" s="28"/>
    </row>
    <row r="4" spans="1:16" s="2" customFormat="1" ht="16.5" thickTop="1" x14ac:dyDescent="0.25">
      <c r="A4" s="3" t="s">
        <v>11</v>
      </c>
      <c r="B4" s="12">
        <v>515</v>
      </c>
      <c r="C4" s="17">
        <v>6</v>
      </c>
      <c r="D4" s="43">
        <v>46.938775510204081</v>
      </c>
      <c r="E4" s="19">
        <v>3.4013605442176873</v>
      </c>
      <c r="F4" s="19">
        <v>8.8435374149659864</v>
      </c>
      <c r="G4" s="19">
        <v>1.3605442176870748</v>
      </c>
      <c r="H4" s="19">
        <v>3.0612244897959182</v>
      </c>
      <c r="I4" s="19">
        <v>5.4421768707482991</v>
      </c>
      <c r="J4" s="19">
        <v>19.727891156462583</v>
      </c>
      <c r="K4" s="19">
        <v>9.5238095238095237</v>
      </c>
      <c r="L4" s="19">
        <v>1.7006802721088436</v>
      </c>
      <c r="M4" s="20">
        <v>2.7210884353741496</v>
      </c>
      <c r="N4" s="29">
        <v>156</v>
      </c>
      <c r="O4" s="30" t="s">
        <v>43</v>
      </c>
      <c r="P4" s="31"/>
    </row>
    <row r="5" spans="1:16" s="2" customFormat="1" x14ac:dyDescent="0.25">
      <c r="A5" s="4" t="s">
        <v>12</v>
      </c>
      <c r="B5" s="12">
        <v>373</v>
      </c>
      <c r="C5" s="17">
        <f>9.3-(B5-288)/43</f>
        <v>7.3232558139534891</v>
      </c>
      <c r="D5" s="21">
        <v>35.862068965517238</v>
      </c>
      <c r="E5" s="20">
        <v>1.3793103448275863</v>
      </c>
      <c r="F5" s="20">
        <v>4.8275862068965516</v>
      </c>
      <c r="G5" s="20">
        <v>1.3793103448275863</v>
      </c>
      <c r="H5" s="20">
        <v>5.5172413793103452</v>
      </c>
      <c r="I5" s="20">
        <v>0</v>
      </c>
      <c r="J5" s="20">
        <v>17.931034482758619</v>
      </c>
      <c r="K5" s="20">
        <v>21.379310344827587</v>
      </c>
      <c r="L5" s="20">
        <v>8.2758620689655178</v>
      </c>
      <c r="M5" s="20">
        <v>3.4482758620689653</v>
      </c>
      <c r="N5" s="29">
        <v>155</v>
      </c>
      <c r="O5" s="55" t="s">
        <v>44</v>
      </c>
      <c r="P5" s="56" t="s">
        <v>45</v>
      </c>
    </row>
    <row r="6" spans="1:16" s="2" customFormat="1" x14ac:dyDescent="0.25">
      <c r="A6" s="5" t="s">
        <v>13</v>
      </c>
      <c r="B6" s="49">
        <v>361</v>
      </c>
      <c r="C6" s="50">
        <f t="shared" ref="C6:C11" si="0">9.3-(B6-288)/43</f>
        <v>7.6023255813953501</v>
      </c>
      <c r="D6" s="51">
        <v>72.463768115942031</v>
      </c>
      <c r="E6" s="39">
        <v>0</v>
      </c>
      <c r="F6" s="39">
        <v>0.72463768115942029</v>
      </c>
      <c r="G6" s="39">
        <v>0</v>
      </c>
      <c r="H6" s="39">
        <v>9.4202898550724647</v>
      </c>
      <c r="I6" s="39">
        <v>0</v>
      </c>
      <c r="J6" s="39">
        <v>13.043478260869565</v>
      </c>
      <c r="K6" s="39">
        <v>0.72463768115942029</v>
      </c>
      <c r="L6" s="39">
        <v>3.6231884057971016</v>
      </c>
      <c r="M6" s="39">
        <v>0</v>
      </c>
      <c r="N6" s="34">
        <v>150</v>
      </c>
      <c r="O6" s="30" t="s">
        <v>44</v>
      </c>
      <c r="P6" s="54" t="s">
        <v>45</v>
      </c>
    </row>
    <row r="7" spans="1:16" s="2" customFormat="1" x14ac:dyDescent="0.25">
      <c r="A7" s="3" t="s">
        <v>14</v>
      </c>
      <c r="B7" s="12">
        <v>354</v>
      </c>
      <c r="C7" s="17">
        <f t="shared" si="0"/>
        <v>7.7651162790697681</v>
      </c>
      <c r="D7" s="43">
        <v>38.383838383838381</v>
      </c>
      <c r="E7" s="19">
        <v>14.14141414141414</v>
      </c>
      <c r="F7" s="19">
        <v>22.222222222222221</v>
      </c>
      <c r="G7" s="19">
        <v>0</v>
      </c>
      <c r="H7" s="19">
        <v>2.0202020202020203</v>
      </c>
      <c r="I7" s="19">
        <v>6.0606060606060606</v>
      </c>
      <c r="J7" s="19">
        <v>11.111111111111111</v>
      </c>
      <c r="K7" s="19">
        <v>4.0404040404040407</v>
      </c>
      <c r="L7" s="19">
        <v>2.0202020202020203</v>
      </c>
      <c r="M7" s="20">
        <v>2.0202020202020203</v>
      </c>
      <c r="N7" s="29">
        <v>115</v>
      </c>
      <c r="O7" s="32" t="s">
        <v>44</v>
      </c>
      <c r="P7" s="33" t="s">
        <v>46</v>
      </c>
    </row>
    <row r="8" spans="1:16" s="2" customFormat="1" x14ac:dyDescent="0.25">
      <c r="A8" s="3" t="s">
        <v>15</v>
      </c>
      <c r="B8" s="12">
        <v>334</v>
      </c>
      <c r="C8" s="17">
        <f t="shared" si="0"/>
        <v>8.2302325581395355</v>
      </c>
      <c r="D8" s="21">
        <v>69.34306569343066</v>
      </c>
      <c r="E8" s="20">
        <v>0.72992700729927007</v>
      </c>
      <c r="F8" s="20">
        <v>3.6496350364963499</v>
      </c>
      <c r="G8" s="20">
        <v>0</v>
      </c>
      <c r="H8" s="20">
        <v>0.72992700729927007</v>
      </c>
      <c r="I8" s="20">
        <v>0</v>
      </c>
      <c r="J8" s="20">
        <v>13.868613138686131</v>
      </c>
      <c r="K8" s="20">
        <v>5.8394160583941606</v>
      </c>
      <c r="L8" s="20">
        <v>5.1094890510948909</v>
      </c>
      <c r="M8" s="20">
        <v>0.72992700729927007</v>
      </c>
      <c r="N8" s="29">
        <v>147</v>
      </c>
      <c r="O8" s="32" t="s">
        <v>44</v>
      </c>
      <c r="P8" s="33" t="s">
        <v>46</v>
      </c>
    </row>
    <row r="9" spans="1:16" s="2" customFormat="1" x14ac:dyDescent="0.25">
      <c r="A9" s="3" t="s">
        <v>16</v>
      </c>
      <c r="B9" s="12">
        <v>324</v>
      </c>
      <c r="C9" s="17">
        <f t="shared" si="0"/>
        <v>8.4627906976744196</v>
      </c>
      <c r="D9" s="43">
        <v>75.789473684210535</v>
      </c>
      <c r="E9" s="19">
        <v>13.684210526315791</v>
      </c>
      <c r="F9" s="19">
        <v>1.0526315789473684</v>
      </c>
      <c r="G9" s="19">
        <v>0</v>
      </c>
      <c r="H9" s="19">
        <v>0</v>
      </c>
      <c r="I9" s="19">
        <v>2.1052631578947367</v>
      </c>
      <c r="J9" s="19">
        <v>3.1578947368421053</v>
      </c>
      <c r="K9" s="19">
        <v>2.1052631578947367</v>
      </c>
      <c r="L9" s="19">
        <v>2.1052631578947367</v>
      </c>
      <c r="M9" s="20">
        <v>1.0526315789473684</v>
      </c>
      <c r="N9" s="29">
        <v>109</v>
      </c>
      <c r="O9" s="32" t="s">
        <v>44</v>
      </c>
      <c r="P9" s="33" t="s">
        <v>46</v>
      </c>
    </row>
    <row r="10" spans="1:16" s="10" customFormat="1" x14ac:dyDescent="0.25">
      <c r="A10" s="3" t="s">
        <v>17</v>
      </c>
      <c r="B10" s="12">
        <v>315</v>
      </c>
      <c r="C10" s="17">
        <f t="shared" si="0"/>
        <v>8.6720930232558153</v>
      </c>
      <c r="D10" s="21">
        <v>81.132075471698116</v>
      </c>
      <c r="E10" s="20">
        <v>0</v>
      </c>
      <c r="F10" s="20">
        <v>2.6415094339622645</v>
      </c>
      <c r="G10" s="20">
        <v>0.75471698113207553</v>
      </c>
      <c r="H10" s="20">
        <v>1.8867924528301887</v>
      </c>
      <c r="I10" s="20">
        <v>0</v>
      </c>
      <c r="J10" s="20">
        <v>5.2830188679245289</v>
      </c>
      <c r="K10" s="20">
        <v>3.7735849056603774</v>
      </c>
      <c r="L10" s="20">
        <v>3.3962264150943398</v>
      </c>
      <c r="M10" s="20">
        <v>1.1320754716981132</v>
      </c>
      <c r="N10" s="29">
        <v>285</v>
      </c>
      <c r="O10" s="32" t="s">
        <v>44</v>
      </c>
      <c r="P10" s="33" t="s">
        <v>46</v>
      </c>
    </row>
    <row r="11" spans="1:16" s="2" customFormat="1" x14ac:dyDescent="0.25">
      <c r="A11" s="4" t="s">
        <v>18</v>
      </c>
      <c r="B11" s="12">
        <v>288</v>
      </c>
      <c r="C11" s="17">
        <f t="shared" si="0"/>
        <v>9.3000000000000007</v>
      </c>
      <c r="D11" s="21">
        <v>59.670781893004111</v>
      </c>
      <c r="E11" s="20">
        <v>0.82304526748971196</v>
      </c>
      <c r="F11" s="20">
        <v>13.580246913580247</v>
      </c>
      <c r="G11" s="20">
        <v>1.6460905349794239</v>
      </c>
      <c r="H11" s="20">
        <v>2.880658436213992</v>
      </c>
      <c r="I11" s="20">
        <v>0.41152263374485598</v>
      </c>
      <c r="J11" s="20">
        <v>9.4650205761316872</v>
      </c>
      <c r="K11" s="20">
        <v>6.9958847736625511</v>
      </c>
      <c r="L11" s="20">
        <v>4.1152263374485596</v>
      </c>
      <c r="M11" s="20">
        <v>0.41152263374485598</v>
      </c>
      <c r="N11" s="29">
        <v>262</v>
      </c>
      <c r="O11" s="32" t="s">
        <v>44</v>
      </c>
      <c r="P11" s="33" t="s">
        <v>46</v>
      </c>
    </row>
    <row r="12" spans="1:16" s="2" customFormat="1" x14ac:dyDescent="0.25">
      <c r="A12" s="5" t="s">
        <v>19</v>
      </c>
      <c r="B12" s="49">
        <v>280</v>
      </c>
      <c r="C12" s="50">
        <f>9.3+((288-B12)/10)</f>
        <v>10.100000000000001</v>
      </c>
      <c r="D12" s="51">
        <v>38.181818181818187</v>
      </c>
      <c r="E12" s="39">
        <v>13.636363636363635</v>
      </c>
      <c r="F12" s="39">
        <v>15.454545454545453</v>
      </c>
      <c r="G12" s="39">
        <v>1.8181818181818181</v>
      </c>
      <c r="H12" s="39">
        <v>2.7272727272727271</v>
      </c>
      <c r="I12" s="39">
        <v>17.272727272727273</v>
      </c>
      <c r="J12" s="39">
        <v>7.2727272727272725</v>
      </c>
      <c r="K12" s="39">
        <v>1.8181818181818181</v>
      </c>
      <c r="L12" s="39">
        <v>1.8181818181818181</v>
      </c>
      <c r="M12" s="39">
        <v>0.90909090909090906</v>
      </c>
      <c r="N12" s="34">
        <v>126</v>
      </c>
      <c r="O12" s="30" t="s">
        <v>44</v>
      </c>
      <c r="P12" s="31" t="s">
        <v>46</v>
      </c>
    </row>
    <row r="13" spans="1:16" s="10" customFormat="1" x14ac:dyDescent="0.25">
      <c r="A13" s="3" t="s">
        <v>20</v>
      </c>
      <c r="B13" s="12">
        <v>276</v>
      </c>
      <c r="C13" s="17">
        <f t="shared" ref="C13:C16" si="1">9.3+((288-B13)/10)</f>
        <v>10.5</v>
      </c>
      <c r="D13" s="43">
        <v>13.888888888888889</v>
      </c>
      <c r="E13" s="19">
        <v>23.148148148148149</v>
      </c>
      <c r="F13" s="19">
        <v>38.888888888888893</v>
      </c>
      <c r="G13" s="19">
        <v>1.8518518518518516</v>
      </c>
      <c r="H13" s="19">
        <v>4.6296296296296298</v>
      </c>
      <c r="I13" s="19">
        <v>3.7037037037037033</v>
      </c>
      <c r="J13" s="19">
        <v>5.5555555555555554</v>
      </c>
      <c r="K13" s="19">
        <v>4.6296296296296298</v>
      </c>
      <c r="L13" s="19">
        <v>3.7037037037037033</v>
      </c>
      <c r="M13" s="20">
        <v>4.6296296296296298</v>
      </c>
      <c r="N13" s="29">
        <v>138</v>
      </c>
      <c r="O13" s="32" t="s">
        <v>44</v>
      </c>
      <c r="P13" s="33" t="s">
        <v>47</v>
      </c>
    </row>
    <row r="14" spans="1:16" s="2" customFormat="1" x14ac:dyDescent="0.25">
      <c r="A14" s="3" t="s">
        <v>21</v>
      </c>
      <c r="B14" s="12">
        <v>257</v>
      </c>
      <c r="C14" s="17">
        <f t="shared" si="1"/>
        <v>12.4</v>
      </c>
      <c r="D14" s="43">
        <v>63.888888888888886</v>
      </c>
      <c r="E14" s="19">
        <v>7.4074074074074066</v>
      </c>
      <c r="F14" s="19">
        <v>17.592592592592592</v>
      </c>
      <c r="G14" s="19">
        <v>0.92592592592592582</v>
      </c>
      <c r="H14" s="19">
        <v>0.92592592592592582</v>
      </c>
      <c r="I14" s="19">
        <v>3.7037037037037033</v>
      </c>
      <c r="J14" s="19">
        <v>0</v>
      </c>
      <c r="K14" s="19">
        <v>3.7037037037037033</v>
      </c>
      <c r="L14" s="19">
        <v>1.8518518518518516</v>
      </c>
      <c r="M14" s="20">
        <v>3.7037037037037033</v>
      </c>
      <c r="N14" s="29">
        <v>120</v>
      </c>
      <c r="O14" s="32" t="s">
        <v>44</v>
      </c>
      <c r="P14" s="33" t="s">
        <v>47</v>
      </c>
    </row>
    <row r="15" spans="1:16" x14ac:dyDescent="0.25">
      <c r="A15" s="4" t="s">
        <v>22</v>
      </c>
      <c r="B15" s="12">
        <v>255</v>
      </c>
      <c r="C15" s="17">
        <f t="shared" si="1"/>
        <v>12.600000000000001</v>
      </c>
      <c r="D15" s="43">
        <v>53.191489361702125</v>
      </c>
      <c r="E15" s="19">
        <v>8.5106382978723403</v>
      </c>
      <c r="F15" s="19">
        <v>8.5106382978723403</v>
      </c>
      <c r="G15" s="19">
        <v>0</v>
      </c>
      <c r="H15" s="19">
        <v>4.2553191489361701</v>
      </c>
      <c r="I15" s="19">
        <v>10.638297872340425</v>
      </c>
      <c r="J15" s="19">
        <v>10.638297872340425</v>
      </c>
      <c r="K15" s="19">
        <v>4.2553191489361701</v>
      </c>
      <c r="L15" s="19">
        <v>0</v>
      </c>
      <c r="M15" s="20">
        <v>14.893617021276595</v>
      </c>
      <c r="N15" s="29">
        <v>221</v>
      </c>
      <c r="O15" s="32" t="s">
        <v>44</v>
      </c>
      <c r="P15" s="33" t="s">
        <v>47</v>
      </c>
    </row>
    <row r="16" spans="1:16" x14ac:dyDescent="0.25">
      <c r="A16" s="3" t="s">
        <v>23</v>
      </c>
      <c r="B16" s="12">
        <v>252</v>
      </c>
      <c r="C16" s="17">
        <f t="shared" si="1"/>
        <v>12.9</v>
      </c>
      <c r="D16" s="21">
        <v>54.726368159203972</v>
      </c>
      <c r="E16" s="20">
        <v>0.49751243781094528</v>
      </c>
      <c r="F16" s="20">
        <v>3.4825870646766171</v>
      </c>
      <c r="G16" s="20">
        <v>0</v>
      </c>
      <c r="H16" s="20">
        <v>10.945273631840797</v>
      </c>
      <c r="I16" s="20">
        <v>0.49751243781094528</v>
      </c>
      <c r="J16" s="20">
        <v>12.935323383084576</v>
      </c>
      <c r="K16" s="20">
        <v>9.4527363184079594</v>
      </c>
      <c r="L16" s="20">
        <v>4.9751243781094532</v>
      </c>
      <c r="M16" s="20">
        <v>2.4875621890547266</v>
      </c>
      <c r="N16" s="47">
        <v>58</v>
      </c>
      <c r="O16" s="32" t="s">
        <v>44</v>
      </c>
      <c r="P16" s="33" t="s">
        <v>47</v>
      </c>
    </row>
    <row r="17" spans="1:16" x14ac:dyDescent="0.25">
      <c r="A17" s="9" t="s">
        <v>24</v>
      </c>
      <c r="B17" s="12">
        <v>241</v>
      </c>
      <c r="C17" s="17">
        <f>13+((251-B17)/37.9)</f>
        <v>13.263852242744063</v>
      </c>
      <c r="D17" s="43">
        <v>32.098765432098766</v>
      </c>
      <c r="E17" s="19">
        <v>18.518518518518519</v>
      </c>
      <c r="F17" s="19">
        <v>18.518518518518519</v>
      </c>
      <c r="G17" s="19">
        <v>3.7037037037037033</v>
      </c>
      <c r="H17" s="19">
        <v>0</v>
      </c>
      <c r="I17" s="19">
        <v>13.580246913580247</v>
      </c>
      <c r="J17" s="19">
        <v>11.111111111111111</v>
      </c>
      <c r="K17" s="19">
        <v>1.2345679012345678</v>
      </c>
      <c r="L17" s="19">
        <v>1.2345679012345678</v>
      </c>
      <c r="M17" s="21">
        <v>1.2345679012345678</v>
      </c>
      <c r="N17" s="29">
        <v>81</v>
      </c>
      <c r="O17" s="35" t="s">
        <v>44</v>
      </c>
      <c r="P17" s="36" t="s">
        <v>47</v>
      </c>
    </row>
    <row r="18" spans="1:16" x14ac:dyDescent="0.25">
      <c r="A18" s="48" t="s">
        <v>25</v>
      </c>
      <c r="B18" s="49">
        <v>238</v>
      </c>
      <c r="C18" s="50">
        <f t="shared" ref="C18:C22" si="2">13+((251-B18)/37.9)</f>
        <v>13.343007915567282</v>
      </c>
      <c r="D18" s="51">
        <v>8.7431693989071047</v>
      </c>
      <c r="E18" s="39">
        <v>1.639344262295082</v>
      </c>
      <c r="F18" s="39">
        <v>12.021857923497267</v>
      </c>
      <c r="G18" s="39">
        <v>0.54644808743169404</v>
      </c>
      <c r="H18" s="39">
        <v>15.846994535519126</v>
      </c>
      <c r="I18" s="39">
        <v>3.8251366120218582</v>
      </c>
      <c r="J18" s="39">
        <v>16.393442622950818</v>
      </c>
      <c r="K18" s="39">
        <v>19.672131147540984</v>
      </c>
      <c r="L18" s="39">
        <v>12.568306010928962</v>
      </c>
      <c r="M18" s="39">
        <v>8.7431693989071047</v>
      </c>
      <c r="N18" s="34">
        <v>195</v>
      </c>
      <c r="O18" s="52" t="s">
        <v>44</v>
      </c>
      <c r="P18" s="53" t="s">
        <v>47</v>
      </c>
    </row>
    <row r="19" spans="1:16" x14ac:dyDescent="0.25">
      <c r="A19" s="3" t="s">
        <v>26</v>
      </c>
      <c r="B19" s="12">
        <v>224</v>
      </c>
      <c r="C19" s="17">
        <f t="shared" si="2"/>
        <v>13.712401055408971</v>
      </c>
      <c r="D19" s="21">
        <v>9</v>
      </c>
      <c r="E19" s="20">
        <v>0</v>
      </c>
      <c r="F19" s="20">
        <v>16</v>
      </c>
      <c r="G19" s="20">
        <v>1</v>
      </c>
      <c r="H19" s="20">
        <v>5</v>
      </c>
      <c r="I19" s="20">
        <v>0</v>
      </c>
      <c r="J19" s="20">
        <v>21</v>
      </c>
      <c r="K19" s="20">
        <v>19</v>
      </c>
      <c r="L19" s="20">
        <v>21</v>
      </c>
      <c r="M19" s="20">
        <v>8</v>
      </c>
      <c r="N19" s="29">
        <v>253</v>
      </c>
      <c r="O19" s="32" t="s">
        <v>44</v>
      </c>
      <c r="P19" s="33" t="s">
        <v>48</v>
      </c>
    </row>
    <row r="20" spans="1:16" x14ac:dyDescent="0.25">
      <c r="A20" s="3" t="s">
        <v>27</v>
      </c>
      <c r="B20" s="12">
        <v>218</v>
      </c>
      <c r="C20" s="17">
        <f t="shared" si="2"/>
        <v>13.870712401055409</v>
      </c>
      <c r="D20" s="20">
        <v>26.337448559670783</v>
      </c>
      <c r="E20" s="20">
        <v>0.41152263374485598</v>
      </c>
      <c r="F20" s="20">
        <v>6.1728395061728394</v>
      </c>
      <c r="G20" s="20">
        <v>1.2345679012345678</v>
      </c>
      <c r="H20" s="20">
        <v>20.5761316872428</v>
      </c>
      <c r="I20" s="20">
        <v>0.82304526748971196</v>
      </c>
      <c r="J20" s="20">
        <v>7.4074074074074066</v>
      </c>
      <c r="K20" s="20">
        <v>11.522633744855968</v>
      </c>
      <c r="L20" s="20">
        <v>10.699588477366255</v>
      </c>
      <c r="M20" s="20">
        <v>14.814814814814813</v>
      </c>
      <c r="N20" s="29">
        <v>208</v>
      </c>
      <c r="O20" s="32" t="s">
        <v>44</v>
      </c>
      <c r="P20" s="33" t="s">
        <v>48</v>
      </c>
    </row>
    <row r="21" spans="1:16" x14ac:dyDescent="0.25">
      <c r="A21" s="8" t="s">
        <v>28</v>
      </c>
      <c r="B21" s="12">
        <v>205</v>
      </c>
      <c r="C21" s="17">
        <f t="shared" si="2"/>
        <v>14.213720316622691</v>
      </c>
      <c r="D21" s="19">
        <v>35.308240943436196</v>
      </c>
      <c r="E21" s="19">
        <v>4.9431537320810675</v>
      </c>
      <c r="F21" s="19">
        <v>15.535626015111928</v>
      </c>
      <c r="G21" s="19">
        <v>0.70616481886872395</v>
      </c>
      <c r="H21" s="19">
        <v>0.70616481886872395</v>
      </c>
      <c r="I21" s="19">
        <v>5.6493185509497916</v>
      </c>
      <c r="J21" s="19">
        <v>4.9431537320810675</v>
      </c>
      <c r="K21" s="19">
        <v>0</v>
      </c>
      <c r="L21" s="19">
        <v>0</v>
      </c>
      <c r="M21" s="20">
        <v>16.241790833980648</v>
      </c>
      <c r="N21" s="29">
        <v>119</v>
      </c>
      <c r="O21" s="32" t="s">
        <v>44</v>
      </c>
      <c r="P21" s="33" t="s">
        <v>48</v>
      </c>
    </row>
    <row r="22" spans="1:16" x14ac:dyDescent="0.25">
      <c r="A22" s="3" t="s">
        <v>29</v>
      </c>
      <c r="B22" s="12">
        <v>185</v>
      </c>
      <c r="C22" s="17">
        <f t="shared" si="2"/>
        <v>14.741424802110817</v>
      </c>
      <c r="D22" s="19">
        <v>58.278145695364238</v>
      </c>
      <c r="E22" s="19">
        <v>0.66225165562913912</v>
      </c>
      <c r="F22" s="19">
        <v>29.139072847682119</v>
      </c>
      <c r="G22" s="19">
        <v>0</v>
      </c>
      <c r="H22" s="19">
        <v>1.3245033112582782</v>
      </c>
      <c r="I22" s="19">
        <v>9.2715231788079464</v>
      </c>
      <c r="J22" s="19">
        <v>1.3245033112582782</v>
      </c>
      <c r="K22" s="19">
        <v>0</v>
      </c>
      <c r="L22" s="19">
        <v>0</v>
      </c>
      <c r="M22" s="20">
        <v>7.9470198675496695</v>
      </c>
      <c r="N22" s="29">
        <v>82</v>
      </c>
      <c r="O22" s="32" t="s">
        <v>44</v>
      </c>
      <c r="P22" s="33" t="s">
        <v>48</v>
      </c>
    </row>
    <row r="23" spans="1:16" x14ac:dyDescent="0.25">
      <c r="A23" s="8" t="s">
        <v>30</v>
      </c>
      <c r="B23" s="12">
        <v>180</v>
      </c>
      <c r="C23" s="17">
        <f>15.1+((175-B23)/19)</f>
        <v>14.836842105263157</v>
      </c>
      <c r="D23" s="20">
        <v>3.0303030303030303</v>
      </c>
      <c r="E23" s="20">
        <v>0.60606060606060608</v>
      </c>
      <c r="F23" s="20">
        <v>7.2727272727272725</v>
      </c>
      <c r="G23" s="20">
        <v>0</v>
      </c>
      <c r="H23" s="20">
        <v>23.636363636363637</v>
      </c>
      <c r="I23" s="20">
        <v>0</v>
      </c>
      <c r="J23" s="20">
        <v>20.606060606060606</v>
      </c>
      <c r="K23" s="20">
        <v>30.303030303030305</v>
      </c>
      <c r="L23" s="20">
        <v>6.0606060606060606</v>
      </c>
      <c r="M23" s="20">
        <v>8.4848484848484862</v>
      </c>
      <c r="N23" s="29">
        <v>216</v>
      </c>
      <c r="O23" s="35" t="s">
        <v>44</v>
      </c>
      <c r="P23" s="36" t="s">
        <v>48</v>
      </c>
    </row>
    <row r="24" spans="1:16" x14ac:dyDescent="0.25">
      <c r="A24" s="3" t="s">
        <v>31</v>
      </c>
      <c r="B24" s="12">
        <v>107</v>
      </c>
      <c r="C24" s="17">
        <f>15+((158-B24)/39)</f>
        <v>16.307692307692307</v>
      </c>
      <c r="D24" s="19">
        <v>17.910447761194028</v>
      </c>
      <c r="E24" s="19">
        <v>19.402985074626866</v>
      </c>
      <c r="F24" s="19">
        <v>20.8955223880597</v>
      </c>
      <c r="G24" s="19">
        <v>1.4925373134328357</v>
      </c>
      <c r="H24" s="19">
        <v>7.4626865671641784</v>
      </c>
      <c r="I24" s="19">
        <v>10.44776119402985</v>
      </c>
      <c r="J24" s="19">
        <v>2.9850746268656714</v>
      </c>
      <c r="K24" s="19">
        <v>16.417910447761194</v>
      </c>
      <c r="L24" s="19">
        <v>2.9850746268656714</v>
      </c>
      <c r="M24" s="20">
        <v>22.388059701492537</v>
      </c>
      <c r="N24" s="29">
        <v>95</v>
      </c>
      <c r="O24" s="32" t="s">
        <v>44</v>
      </c>
      <c r="P24" s="33" t="s">
        <v>48</v>
      </c>
    </row>
    <row r="25" spans="1:16" x14ac:dyDescent="0.25">
      <c r="A25" s="3" t="s">
        <v>32</v>
      </c>
      <c r="B25" s="12">
        <v>97</v>
      </c>
      <c r="C25" s="17">
        <f>17.3+((104-B25)/149)</f>
        <v>17.346979865771814</v>
      </c>
      <c r="D25" s="19">
        <v>29.323308270676691</v>
      </c>
      <c r="E25" s="19">
        <v>15.037593984962406</v>
      </c>
      <c r="F25" s="19">
        <v>24.060150375939848</v>
      </c>
      <c r="G25" s="19">
        <v>0.75187969924812026</v>
      </c>
      <c r="H25" s="19">
        <v>5.2631578947368416</v>
      </c>
      <c r="I25" s="19">
        <v>9.7744360902255636</v>
      </c>
      <c r="J25" s="19">
        <v>7.518796992481203</v>
      </c>
      <c r="K25" s="19">
        <v>5.2631578947368416</v>
      </c>
      <c r="L25" s="19">
        <v>3.007518796992481</v>
      </c>
      <c r="M25" s="20">
        <v>3.007518796992481</v>
      </c>
      <c r="N25" s="29">
        <v>157</v>
      </c>
      <c r="O25" s="32" t="s">
        <v>44</v>
      </c>
      <c r="P25" s="33" t="s">
        <v>48</v>
      </c>
    </row>
    <row r="26" spans="1:16" x14ac:dyDescent="0.25">
      <c r="A26" s="3" t="s">
        <v>33</v>
      </c>
      <c r="B26" s="12">
        <v>86</v>
      </c>
      <c r="C26" s="17">
        <f t="shared" ref="C26:C31" si="3">17.3+((104-B26)/149)</f>
        <v>17.420805369127518</v>
      </c>
      <c r="D26" s="19">
        <v>46.212121212121211</v>
      </c>
      <c r="E26" s="19">
        <v>9.8484848484848477</v>
      </c>
      <c r="F26" s="19">
        <v>29.545454545454547</v>
      </c>
      <c r="G26" s="19">
        <v>0.75757575757575757</v>
      </c>
      <c r="H26" s="19">
        <v>2.2727272727272729</v>
      </c>
      <c r="I26" s="19">
        <v>3.7878787878787881</v>
      </c>
      <c r="J26" s="19">
        <v>3.0303030303030303</v>
      </c>
      <c r="K26" s="19">
        <v>3.7878787878787881</v>
      </c>
      <c r="L26" s="19">
        <v>0.75757575757575757</v>
      </c>
      <c r="M26" s="20">
        <v>23.484848484848484</v>
      </c>
      <c r="N26" s="29">
        <v>176</v>
      </c>
      <c r="O26" s="32" t="s">
        <v>44</v>
      </c>
      <c r="P26" s="33" t="s">
        <v>48</v>
      </c>
    </row>
    <row r="27" spans="1:16" x14ac:dyDescent="0.25">
      <c r="A27" s="3" t="s">
        <v>34</v>
      </c>
      <c r="B27" s="12">
        <v>86</v>
      </c>
      <c r="C27" s="17">
        <f t="shared" si="3"/>
        <v>17.420805369127518</v>
      </c>
      <c r="D27" s="19">
        <v>54.255319148936167</v>
      </c>
      <c r="E27" s="19">
        <v>11.702127659574469</v>
      </c>
      <c r="F27" s="19">
        <v>24.468085106382979</v>
      </c>
      <c r="G27" s="19">
        <v>1.0638297872340425</v>
      </c>
      <c r="H27" s="19">
        <v>3.1914893617021276</v>
      </c>
      <c r="I27" s="19">
        <v>2.1276595744680851</v>
      </c>
      <c r="J27" s="19">
        <v>0</v>
      </c>
      <c r="K27" s="19">
        <v>3.1914893617021276</v>
      </c>
      <c r="L27" s="19">
        <v>0</v>
      </c>
      <c r="M27" s="20">
        <v>14.893617021276595</v>
      </c>
      <c r="N27" s="29">
        <v>119</v>
      </c>
      <c r="O27" s="32" t="s">
        <v>44</v>
      </c>
      <c r="P27" s="33" t="s">
        <v>48</v>
      </c>
    </row>
    <row r="28" spans="1:16" x14ac:dyDescent="0.25">
      <c r="A28" s="3" t="s">
        <v>35</v>
      </c>
      <c r="B28" s="12">
        <v>84</v>
      </c>
      <c r="C28" s="17">
        <f t="shared" si="3"/>
        <v>17.434228187919462</v>
      </c>
      <c r="D28" s="19">
        <v>45.360824742268044</v>
      </c>
      <c r="E28" s="19">
        <v>7.216494845360824</v>
      </c>
      <c r="F28" s="19">
        <v>28.865979381443296</v>
      </c>
      <c r="G28" s="19">
        <v>0</v>
      </c>
      <c r="H28" s="19">
        <v>1.0309278350515463</v>
      </c>
      <c r="I28" s="19">
        <v>8.2474226804123703</v>
      </c>
      <c r="J28" s="19">
        <v>4.1237113402061851</v>
      </c>
      <c r="K28" s="19">
        <v>4.1237113402061851</v>
      </c>
      <c r="L28" s="19">
        <v>1.0309278350515463</v>
      </c>
      <c r="M28" s="20">
        <v>9.2783505154639183</v>
      </c>
      <c r="N28" s="29">
        <v>113</v>
      </c>
      <c r="O28" s="32" t="s">
        <v>44</v>
      </c>
      <c r="P28" s="33" t="s">
        <v>48</v>
      </c>
    </row>
    <row r="29" spans="1:16" x14ac:dyDescent="0.25">
      <c r="A29" s="3" t="s">
        <v>36</v>
      </c>
      <c r="B29" s="12">
        <v>71</v>
      </c>
      <c r="C29" s="17">
        <f t="shared" si="3"/>
        <v>17.521476510067114</v>
      </c>
      <c r="D29" s="19">
        <v>48.453608247422679</v>
      </c>
      <c r="E29" s="19">
        <v>11.340206185567011</v>
      </c>
      <c r="F29" s="19">
        <v>20.618556701030926</v>
      </c>
      <c r="G29" s="19">
        <v>1.0309278350515463</v>
      </c>
      <c r="H29" s="19">
        <v>2.0618556701030926</v>
      </c>
      <c r="I29" s="19">
        <v>6.1855670103092786</v>
      </c>
      <c r="J29" s="19">
        <v>6.1855670103092786</v>
      </c>
      <c r="K29" s="19">
        <v>1.0309278350515463</v>
      </c>
      <c r="L29" s="19">
        <v>3.0927835051546393</v>
      </c>
      <c r="M29" s="20">
        <v>8.2474226804123703</v>
      </c>
      <c r="N29" s="29">
        <v>116</v>
      </c>
      <c r="O29" s="32" t="s">
        <v>44</v>
      </c>
      <c r="P29" s="33" t="s">
        <v>48</v>
      </c>
    </row>
    <row r="30" spans="1:16" x14ac:dyDescent="0.25">
      <c r="A30" s="8" t="s">
        <v>37</v>
      </c>
      <c r="B30" s="4">
        <v>49</v>
      </c>
      <c r="C30" s="17">
        <f t="shared" si="3"/>
        <v>17.669127516778524</v>
      </c>
      <c r="D30" s="20">
        <v>12.738853503184714</v>
      </c>
      <c r="E30" s="20">
        <v>1.910828025477707</v>
      </c>
      <c r="F30" s="20">
        <v>9.5541401273885356</v>
      </c>
      <c r="G30" s="20">
        <v>0.63694267515923575</v>
      </c>
      <c r="H30" s="20">
        <v>14.64968152866242</v>
      </c>
      <c r="I30" s="20">
        <v>1.2738853503184715</v>
      </c>
      <c r="J30" s="20">
        <v>16.560509554140125</v>
      </c>
      <c r="K30" s="20">
        <v>13.375796178343949</v>
      </c>
      <c r="L30" s="20">
        <v>6.369426751592357</v>
      </c>
      <c r="M30" s="20">
        <v>22.929936305732486</v>
      </c>
      <c r="N30" s="29">
        <v>102</v>
      </c>
      <c r="O30" s="30" t="s">
        <v>44</v>
      </c>
      <c r="P30" s="31" t="s">
        <v>48</v>
      </c>
    </row>
    <row r="31" spans="1:16" x14ac:dyDescent="0.25">
      <c r="A31" s="5" t="s">
        <v>38</v>
      </c>
      <c r="B31" s="6">
        <v>-47</v>
      </c>
      <c r="C31" s="17">
        <f t="shared" si="3"/>
        <v>18.313422818791945</v>
      </c>
      <c r="D31" s="39">
        <v>49.532710280373834</v>
      </c>
      <c r="E31" s="39">
        <v>13.084112149532709</v>
      </c>
      <c r="F31" s="39">
        <v>21.495327102803738</v>
      </c>
      <c r="G31" s="39">
        <v>1.8691588785046727</v>
      </c>
      <c r="H31" s="39">
        <v>6.5420560747663545</v>
      </c>
      <c r="I31" s="39">
        <v>3.7383177570093453</v>
      </c>
      <c r="J31" s="39">
        <v>0.93457943925233633</v>
      </c>
      <c r="K31" s="39">
        <v>2.8037383177570092</v>
      </c>
      <c r="L31" s="39">
        <v>0</v>
      </c>
      <c r="M31" s="40">
        <v>25.233644859813083</v>
      </c>
      <c r="N31" s="34">
        <v>148</v>
      </c>
      <c r="O31" s="37" t="s">
        <v>49</v>
      </c>
      <c r="P31" s="38"/>
    </row>
  </sheetData>
  <phoneticPr fontId="7" type="noConversion"/>
  <pageMargins left="0.7" right="0.7" top="0.75" bottom="0.75" header="0.3" footer="0.3"/>
  <pageSetup scale="81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0C9BC-DF59-4709-9EBB-08DE3D8345AB}">
  <dimension ref="A1:A5"/>
  <sheetViews>
    <sheetView workbookViewId="0">
      <selection activeCell="A5" sqref="A1:A5"/>
    </sheetView>
  </sheetViews>
  <sheetFormatPr defaultRowHeight="15.75" x14ac:dyDescent="0.25"/>
  <sheetData>
    <row r="1" spans="1:1" x14ac:dyDescent="0.25">
      <c r="A1" s="57" t="s">
        <v>52</v>
      </c>
    </row>
    <row r="2" spans="1:1" x14ac:dyDescent="0.25">
      <c r="A2" s="57" t="s">
        <v>53</v>
      </c>
    </row>
    <row r="3" spans="1:1" x14ac:dyDescent="0.25">
      <c r="A3" s="57" t="s">
        <v>54</v>
      </c>
    </row>
    <row r="4" spans="1:1" x14ac:dyDescent="0.25">
      <c r="A4" s="57" t="s">
        <v>55</v>
      </c>
    </row>
    <row r="5" spans="1:1" x14ac:dyDescent="0.25">
      <c r="A5" s="57" t="s">
        <v>56</v>
      </c>
    </row>
  </sheetData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Table 3</vt:lpstr>
      <vt:lpstr>Info</vt:lpstr>
      <vt:lpstr>'Table 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April Leo</cp:lastModifiedBy>
  <dcterms:created xsi:type="dcterms:W3CDTF">2020-01-29T15:23:30Z</dcterms:created>
  <dcterms:modified xsi:type="dcterms:W3CDTF">2022-06-17T22:02:07Z</dcterms:modified>
</cp:coreProperties>
</file>