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15" windowWidth="14805" windowHeight="7800"/>
  </bookViews>
  <sheets>
    <sheet name="This study" sheetId="1" r:id="rId1"/>
    <sheet name="Ref. WR" sheetId="2" r:id="rId2"/>
  </sheets>
  <calcPr calcId="162913"/>
</workbook>
</file>

<file path=xl/calcChain.xml><?xml version="1.0" encoding="utf-8"?>
<calcChain xmlns="http://schemas.openxmlformats.org/spreadsheetml/2006/main">
  <c r="S209" i="2" l="1"/>
  <c r="S210" i="2"/>
  <c r="S211" i="2"/>
  <c r="S212" i="2"/>
  <c r="S213" i="2"/>
  <c r="R341" i="2" l="1"/>
  <c r="R342" i="2"/>
  <c r="R343" i="2"/>
  <c r="R344" i="2"/>
  <c r="R345" i="2"/>
  <c r="R346" i="2"/>
  <c r="R347" i="2"/>
  <c r="R348" i="2"/>
  <c r="R273" i="2"/>
  <c r="R274" i="2"/>
  <c r="R275" i="2"/>
  <c r="R276" i="2"/>
  <c r="R277" i="2"/>
  <c r="R278" i="2"/>
  <c r="Q41" i="2" l="1"/>
  <c r="R41" i="2"/>
  <c r="Q42" i="2"/>
  <c r="R42" i="2"/>
  <c r="Q43" i="2"/>
  <c r="R43" i="2"/>
  <c r="Q44" i="2"/>
  <c r="R44" i="2"/>
  <c r="Q45" i="2"/>
  <c r="R45" i="2"/>
  <c r="Q46" i="2"/>
  <c r="R46" i="2"/>
  <c r="Q47" i="2"/>
  <c r="R47" i="2"/>
  <c r="Q48" i="2"/>
  <c r="R48" i="2"/>
  <c r="Q49" i="2"/>
  <c r="R49" i="2"/>
  <c r="Q50" i="2"/>
  <c r="R50" i="2"/>
  <c r="Q51" i="2"/>
  <c r="R51" i="2"/>
  <c r="Q52" i="2"/>
  <c r="R52" i="2"/>
  <c r="Q53" i="2"/>
  <c r="R53" i="2"/>
  <c r="Q54" i="2"/>
  <c r="R54" i="2"/>
  <c r="Q55" i="2"/>
  <c r="R55" i="2"/>
  <c r="Q56" i="2"/>
  <c r="R56" i="2"/>
  <c r="Q57" i="2"/>
  <c r="R57" i="2"/>
  <c r="Q58" i="2"/>
  <c r="R58" i="2"/>
  <c r="Q59" i="2"/>
  <c r="R59" i="2"/>
  <c r="Q60" i="2"/>
  <c r="R60" i="2"/>
  <c r="Q61" i="2"/>
  <c r="R61" i="2"/>
  <c r="Q62" i="2"/>
  <c r="R62" i="2"/>
  <c r="Q63" i="2"/>
  <c r="R63" i="2"/>
  <c r="Q64" i="2"/>
  <c r="R64" i="2"/>
  <c r="Q65" i="2"/>
  <c r="R65" i="2"/>
  <c r="Q66" i="2"/>
  <c r="R66" i="2"/>
  <c r="Q67" i="2"/>
  <c r="R67" i="2"/>
  <c r="Q68" i="2"/>
  <c r="R68" i="2"/>
  <c r="Q69" i="2"/>
  <c r="R69" i="2"/>
  <c r="Q70" i="2"/>
  <c r="R70" i="2"/>
  <c r="Q71" i="2"/>
  <c r="R71" i="2"/>
  <c r="Q72" i="2"/>
  <c r="R72" i="2"/>
  <c r="Q73" i="2"/>
  <c r="R73" i="2"/>
  <c r="Q74" i="2"/>
  <c r="R74" i="2"/>
  <c r="Q209" i="2" l="1"/>
  <c r="R209" i="2"/>
  <c r="Q210" i="2"/>
  <c r="R210" i="2"/>
  <c r="Q211" i="2"/>
  <c r="R211" i="2"/>
  <c r="Q212" i="2"/>
  <c r="R212" i="2"/>
  <c r="Q149" i="2"/>
  <c r="R149" i="2"/>
  <c r="Q150" i="2"/>
  <c r="R150" i="2"/>
  <c r="Q365" i="2" l="1"/>
  <c r="Q366" i="2"/>
  <c r="Q367" i="2"/>
  <c r="Q368" i="2"/>
  <c r="Q369" i="2"/>
  <c r="Q370" i="2"/>
  <c r="Q371" i="2"/>
  <c r="Q372" i="2"/>
  <c r="Q373" i="2"/>
  <c r="Q374" i="2"/>
  <c r="Q375" i="2"/>
  <c r="Q376" i="2"/>
  <c r="Q377" i="2"/>
  <c r="Q378" i="2"/>
  <c r="Q379" i="2"/>
  <c r="Q380" i="2"/>
  <c r="Q381" i="2"/>
  <c r="Q382" i="2"/>
  <c r="Q383" i="2"/>
  <c r="Q384" i="2"/>
  <c r="Q385" i="2"/>
  <c r="Q386" i="2"/>
  <c r="Q387" i="2"/>
  <c r="Q388" i="2"/>
  <c r="Q389" i="2"/>
  <c r="Q390" i="2"/>
  <c r="Q391" i="2"/>
  <c r="Q39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58" i="2"/>
  <c r="S355" i="2"/>
  <c r="R373" i="2"/>
  <c r="R374" i="2"/>
  <c r="R375" i="2"/>
  <c r="R376" i="2"/>
  <c r="R377" i="2"/>
  <c r="R378" i="2"/>
  <c r="R379" i="2"/>
  <c r="R380" i="2"/>
  <c r="R381" i="2"/>
  <c r="R382" i="2"/>
  <c r="R383" i="2"/>
  <c r="R384" i="2"/>
  <c r="R385" i="2"/>
  <c r="R386" i="2"/>
  <c r="R387" i="2"/>
  <c r="R388" i="2"/>
  <c r="R389" i="2"/>
  <c r="R390" i="2"/>
  <c r="R391" i="2"/>
  <c r="R392" i="2"/>
  <c r="R365" i="2" l="1"/>
  <c r="R366" i="2"/>
  <c r="R367" i="2"/>
  <c r="R368" i="2"/>
  <c r="R369" i="2"/>
  <c r="R370" i="2"/>
  <c r="R371" i="2"/>
  <c r="R372" i="2"/>
  <c r="S75" i="2" l="1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51" i="2"/>
  <c r="S152" i="2"/>
  <c r="S153" i="2"/>
  <c r="S154" i="2"/>
  <c r="S155" i="2"/>
  <c r="S156" i="2"/>
  <c r="S157" i="2"/>
  <c r="S158" i="2"/>
  <c r="S159" i="2"/>
  <c r="S160" i="2"/>
  <c r="S161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14" i="2"/>
  <c r="S215" i="2"/>
  <c r="S216" i="2"/>
  <c r="S217" i="2"/>
  <c r="S218" i="2"/>
  <c r="S219" i="2"/>
  <c r="S220" i="2"/>
  <c r="S221" i="2"/>
  <c r="S222" i="2"/>
  <c r="S260" i="2"/>
  <c r="S261" i="2"/>
  <c r="S262" i="2"/>
  <c r="S263" i="2"/>
  <c r="S264" i="2"/>
  <c r="S248" i="2"/>
  <c r="S249" i="2"/>
  <c r="S250" i="2"/>
  <c r="S251" i="2"/>
  <c r="S252" i="2"/>
  <c r="S253" i="2"/>
  <c r="S254" i="2"/>
  <c r="S238" i="2"/>
  <c r="S239" i="2"/>
  <c r="S240" i="2"/>
  <c r="S241" i="2"/>
  <c r="S242" i="2"/>
  <c r="S243" i="2"/>
  <c r="S244" i="2"/>
  <c r="S245" i="2"/>
  <c r="S246" i="2"/>
  <c r="S247" i="2"/>
  <c r="S267" i="2"/>
  <c r="S269" i="2"/>
  <c r="S270" i="2"/>
  <c r="S271" i="2"/>
  <c r="S312" i="2"/>
  <c r="S313" i="2"/>
  <c r="S314" i="2"/>
  <c r="S315" i="2"/>
  <c r="S316" i="2"/>
  <c r="S317" i="2"/>
  <c r="S318" i="2"/>
  <c r="S319" i="2"/>
  <c r="S322" i="2"/>
  <c r="S323" i="2"/>
  <c r="S324" i="2"/>
  <c r="S325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59" i="2"/>
  <c r="S360" i="2"/>
  <c r="S361" i="2"/>
  <c r="S362" i="2"/>
  <c r="S349" i="2"/>
  <c r="S350" i="2"/>
  <c r="S351" i="2"/>
  <c r="S352" i="2"/>
  <c r="S353" i="2"/>
  <c r="S354" i="2"/>
  <c r="S356" i="2"/>
  <c r="S357" i="2"/>
  <c r="Q349" i="2" l="1"/>
  <c r="R349" i="2"/>
  <c r="Q350" i="2"/>
  <c r="R350" i="2"/>
  <c r="Q351" i="2"/>
  <c r="R351" i="2"/>
  <c r="Q352" i="2"/>
  <c r="R352" i="2"/>
  <c r="Q353" i="2"/>
  <c r="R353" i="2"/>
  <c r="Q354" i="2"/>
  <c r="R354" i="2"/>
  <c r="Q355" i="2"/>
  <c r="R355" i="2"/>
  <c r="Q356" i="2"/>
  <c r="R356" i="2"/>
  <c r="Q357" i="2"/>
  <c r="R357" i="2"/>
  <c r="Q358" i="2"/>
  <c r="R358" i="2"/>
  <c r="Q359" i="2"/>
  <c r="R359" i="2"/>
  <c r="Q360" i="2"/>
  <c r="R360" i="2"/>
  <c r="Q361" i="2"/>
  <c r="R361" i="2"/>
  <c r="Q362" i="2"/>
  <c r="R362" i="2"/>
  <c r="Q290" i="2"/>
  <c r="R290" i="2"/>
  <c r="Q291" i="2"/>
  <c r="R291" i="2"/>
  <c r="Q292" i="2"/>
  <c r="R292" i="2"/>
  <c r="Q293" i="2"/>
  <c r="R293" i="2"/>
  <c r="Q294" i="2"/>
  <c r="R294" i="2"/>
  <c r="Q295" i="2"/>
  <c r="R295" i="2"/>
  <c r="Q296" i="2"/>
  <c r="R296" i="2"/>
  <c r="Q297" i="2"/>
  <c r="R297" i="2"/>
  <c r="Q298" i="2"/>
  <c r="R298" i="2"/>
  <c r="Q299" i="2"/>
  <c r="R299" i="2"/>
  <c r="Q300" i="2"/>
  <c r="R300" i="2"/>
  <c r="Q301" i="2"/>
  <c r="R301" i="2"/>
  <c r="Q302" i="2"/>
  <c r="R302" i="2"/>
  <c r="Q303" i="2"/>
  <c r="R303" i="2"/>
  <c r="Q304" i="2"/>
  <c r="R304" i="2"/>
  <c r="Q305" i="2"/>
  <c r="R305" i="2"/>
  <c r="Q306" i="2"/>
  <c r="R306" i="2"/>
  <c r="Q307" i="2"/>
  <c r="R307" i="2"/>
  <c r="Q308" i="2"/>
  <c r="R308" i="2"/>
  <c r="Q309" i="2"/>
  <c r="R309" i="2"/>
  <c r="Q310" i="2"/>
  <c r="R310" i="2"/>
  <c r="Q311" i="2"/>
  <c r="R311" i="2"/>
  <c r="R279" i="2" l="1"/>
  <c r="R280" i="2"/>
  <c r="R281" i="2"/>
  <c r="R282" i="2"/>
  <c r="R283" i="2"/>
  <c r="R284" i="2"/>
  <c r="R285" i="2"/>
  <c r="R286" i="2"/>
  <c r="R287" i="2"/>
  <c r="R288" i="2"/>
  <c r="R289" i="2"/>
  <c r="Q279" i="2"/>
  <c r="Q280" i="2"/>
  <c r="Q281" i="2"/>
  <c r="Q282" i="2"/>
  <c r="Q283" i="2"/>
  <c r="Q284" i="2"/>
  <c r="Q285" i="2"/>
  <c r="Q286" i="2"/>
  <c r="Q287" i="2"/>
  <c r="Q288" i="2"/>
  <c r="Q289" i="2"/>
  <c r="Q312" i="2"/>
  <c r="R312" i="2"/>
  <c r="Q313" i="2"/>
  <c r="R313" i="2"/>
  <c r="Q314" i="2"/>
  <c r="R314" i="2"/>
  <c r="Q315" i="2"/>
  <c r="R315" i="2"/>
  <c r="Q316" i="2"/>
  <c r="R316" i="2"/>
  <c r="Q317" i="2"/>
  <c r="R317" i="2"/>
  <c r="Q318" i="2"/>
  <c r="R318" i="2"/>
  <c r="Q319" i="2"/>
  <c r="R319" i="2"/>
  <c r="Q320" i="2"/>
  <c r="R320" i="2"/>
  <c r="Q321" i="2"/>
  <c r="R321" i="2"/>
  <c r="Q322" i="2"/>
  <c r="R322" i="2"/>
  <c r="Q323" i="2"/>
  <c r="R323" i="2"/>
  <c r="Q324" i="2"/>
  <c r="R324" i="2"/>
  <c r="Q325" i="2"/>
  <c r="R325" i="2"/>
  <c r="R326" i="2"/>
  <c r="R327" i="2"/>
  <c r="R328" i="2"/>
  <c r="R329" i="2"/>
  <c r="R330" i="2"/>
  <c r="R331" i="2"/>
  <c r="R332" i="2"/>
  <c r="R333" i="2"/>
  <c r="R334" i="2"/>
  <c r="R335" i="2"/>
  <c r="R336" i="2"/>
  <c r="R337" i="2"/>
  <c r="R338" i="2"/>
  <c r="R339" i="2"/>
  <c r="R340" i="2"/>
  <c r="Q267" i="2"/>
  <c r="Q268" i="2"/>
  <c r="Q269" i="2"/>
  <c r="Q270" i="2"/>
  <c r="Q271" i="2"/>
  <c r="Q272" i="2"/>
  <c r="Q326" i="2"/>
  <c r="Q327" i="2"/>
  <c r="Q328" i="2"/>
  <c r="Q329" i="2"/>
  <c r="Q330" i="2"/>
  <c r="Q331" i="2"/>
  <c r="Q332" i="2"/>
  <c r="Q333" i="2"/>
  <c r="Q334" i="2"/>
  <c r="Q335" i="2"/>
  <c r="Q336" i="2"/>
  <c r="Q337" i="2"/>
  <c r="Q338" i="2"/>
  <c r="Q339" i="2"/>
  <c r="Q340" i="2"/>
  <c r="R267" i="2" l="1"/>
  <c r="R268" i="2"/>
  <c r="R269" i="2"/>
  <c r="R270" i="2"/>
  <c r="R271" i="2"/>
  <c r="R272" i="2"/>
  <c r="R75" i="2" l="1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S4" i="2" l="1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3" i="2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3" i="1"/>
  <c r="Q24" i="1"/>
  <c r="Q25" i="1"/>
  <c r="Q26" i="1"/>
  <c r="Q4" i="1"/>
  <c r="O33" i="1" l="1"/>
  <c r="O32" i="1"/>
  <c r="C34" i="1"/>
  <c r="D34" i="1"/>
  <c r="E34" i="1"/>
  <c r="F34" i="1"/>
  <c r="G34" i="1"/>
  <c r="H34" i="1"/>
  <c r="I34" i="1"/>
  <c r="J34" i="1"/>
  <c r="K34" i="1"/>
  <c r="L34" i="1"/>
  <c r="M34" i="1"/>
  <c r="N34" i="1"/>
  <c r="B34" i="1"/>
  <c r="O38" i="1"/>
  <c r="O37" i="1"/>
  <c r="C39" i="1"/>
  <c r="D39" i="1"/>
  <c r="E39" i="1"/>
  <c r="F39" i="1"/>
  <c r="G39" i="1"/>
  <c r="H39" i="1"/>
  <c r="I39" i="1"/>
  <c r="J39" i="1"/>
  <c r="K39" i="1"/>
  <c r="L39" i="1"/>
  <c r="M39" i="1"/>
  <c r="N39" i="1"/>
  <c r="B39" i="1"/>
  <c r="O16" i="1"/>
  <c r="O5" i="1"/>
  <c r="O6" i="1"/>
  <c r="O7" i="1"/>
  <c r="O8" i="1"/>
  <c r="O9" i="1"/>
  <c r="O10" i="1"/>
  <c r="O11" i="1"/>
  <c r="O12" i="1"/>
  <c r="O13" i="1"/>
  <c r="P5" i="1"/>
  <c r="P6" i="1"/>
  <c r="P7" i="1"/>
  <c r="P8" i="1"/>
  <c r="P9" i="1"/>
  <c r="P10" i="1"/>
  <c r="P11" i="1"/>
  <c r="P12" i="1"/>
  <c r="P13" i="1"/>
  <c r="P16" i="1"/>
  <c r="P14" i="1"/>
  <c r="P15" i="1"/>
  <c r="P17" i="1"/>
  <c r="P18" i="1"/>
  <c r="P19" i="1"/>
  <c r="P20" i="1"/>
  <c r="P21" i="1"/>
  <c r="P23" i="1"/>
  <c r="P24" i="1"/>
  <c r="P25" i="1"/>
  <c r="P26" i="1"/>
  <c r="P4" i="1"/>
  <c r="O39" i="1" l="1"/>
  <c r="O34" i="1"/>
  <c r="O14" i="1"/>
  <c r="O15" i="1"/>
  <c r="O17" i="1"/>
  <c r="O18" i="1"/>
  <c r="O19" i="1"/>
  <c r="O20" i="1"/>
  <c r="O21" i="1"/>
  <c r="O23" i="1"/>
  <c r="O24" i="1"/>
  <c r="O25" i="1"/>
  <c r="O26" i="1"/>
  <c r="O4" i="1"/>
  <c r="Q238" i="2" l="1"/>
  <c r="R238" i="2"/>
  <c r="Q239" i="2"/>
  <c r="R239" i="2"/>
  <c r="Q240" i="2"/>
  <c r="R240" i="2"/>
  <c r="Q241" i="2"/>
  <c r="R241" i="2"/>
  <c r="Q242" i="2"/>
  <c r="R242" i="2"/>
  <c r="Q243" i="2"/>
  <c r="R243" i="2"/>
  <c r="Q244" i="2"/>
  <c r="R244" i="2"/>
  <c r="Q245" i="2"/>
  <c r="R245" i="2"/>
  <c r="Q246" i="2"/>
  <c r="R246" i="2"/>
  <c r="Q247" i="2"/>
  <c r="R247" i="2"/>
  <c r="Q248" i="2"/>
  <c r="R248" i="2"/>
  <c r="Q249" i="2"/>
  <c r="R249" i="2"/>
  <c r="Q250" i="2"/>
  <c r="R250" i="2"/>
  <c r="Q251" i="2"/>
  <c r="R251" i="2"/>
  <c r="Q252" i="2"/>
  <c r="R252" i="2"/>
  <c r="Q253" i="2"/>
  <c r="R253" i="2"/>
  <c r="Q254" i="2"/>
  <c r="R254" i="2"/>
  <c r="Q255" i="2"/>
  <c r="R255" i="2"/>
  <c r="Q256" i="2"/>
  <c r="R256" i="2"/>
  <c r="Q257" i="2"/>
  <c r="R257" i="2"/>
  <c r="Q258" i="2"/>
  <c r="R258" i="2"/>
  <c r="Q259" i="2"/>
  <c r="R259" i="2"/>
  <c r="Q260" i="2"/>
  <c r="R260" i="2"/>
  <c r="Q261" i="2"/>
  <c r="R261" i="2"/>
  <c r="Q262" i="2"/>
  <c r="R262" i="2"/>
  <c r="Q263" i="2"/>
  <c r="R263" i="2"/>
  <c r="Q264" i="2"/>
  <c r="R264" i="2"/>
  <c r="Q213" i="2" l="1"/>
  <c r="R213" i="2"/>
  <c r="Q214" i="2"/>
  <c r="R214" i="2"/>
  <c r="Q215" i="2"/>
  <c r="R215" i="2"/>
  <c r="Q216" i="2"/>
  <c r="R216" i="2"/>
  <c r="Q217" i="2"/>
  <c r="R217" i="2"/>
  <c r="Q218" i="2"/>
  <c r="R218" i="2"/>
  <c r="Q219" i="2"/>
  <c r="R219" i="2"/>
  <c r="Q220" i="2"/>
  <c r="R220" i="2"/>
  <c r="Q221" i="2"/>
  <c r="R221" i="2"/>
  <c r="Q222" i="2"/>
  <c r="R222" i="2"/>
  <c r="Q223" i="2"/>
  <c r="R223" i="2"/>
  <c r="Q224" i="2"/>
  <c r="R224" i="2"/>
  <c r="Q225" i="2"/>
  <c r="R225" i="2"/>
  <c r="Q226" i="2"/>
  <c r="R226" i="2"/>
  <c r="Q227" i="2"/>
  <c r="R227" i="2"/>
  <c r="Q228" i="2"/>
  <c r="R228" i="2"/>
  <c r="Q229" i="2"/>
  <c r="R229" i="2"/>
  <c r="Q230" i="2"/>
  <c r="R230" i="2"/>
  <c r="Q231" i="2"/>
  <c r="R231" i="2"/>
  <c r="Q232" i="2"/>
  <c r="R232" i="2"/>
  <c r="Q233" i="2"/>
  <c r="R233" i="2"/>
  <c r="Q234" i="2"/>
  <c r="R234" i="2"/>
  <c r="Q235" i="2"/>
  <c r="R235" i="2"/>
  <c r="Q236" i="2"/>
  <c r="R236" i="2"/>
  <c r="Q237" i="2"/>
  <c r="R237" i="2"/>
  <c r="Q178" i="2" l="1"/>
  <c r="R178" i="2"/>
  <c r="Q179" i="2"/>
  <c r="R179" i="2"/>
  <c r="Q180" i="2"/>
  <c r="R180" i="2"/>
  <c r="Q181" i="2"/>
  <c r="R181" i="2"/>
  <c r="Q182" i="2"/>
  <c r="R182" i="2"/>
  <c r="Q183" i="2"/>
  <c r="R183" i="2"/>
  <c r="Q184" i="2"/>
  <c r="R184" i="2"/>
  <c r="Q185" i="2"/>
  <c r="R185" i="2"/>
  <c r="Q186" i="2"/>
  <c r="R186" i="2"/>
  <c r="Q187" i="2"/>
  <c r="R187" i="2"/>
  <c r="Q188" i="2"/>
  <c r="R188" i="2"/>
  <c r="Q189" i="2"/>
  <c r="R189" i="2"/>
  <c r="Q190" i="2"/>
  <c r="R190" i="2"/>
  <c r="Q191" i="2"/>
  <c r="R191" i="2"/>
  <c r="Q192" i="2"/>
  <c r="R192" i="2"/>
  <c r="Q193" i="2"/>
  <c r="R193" i="2"/>
  <c r="Q194" i="2"/>
  <c r="R194" i="2"/>
  <c r="Q195" i="2"/>
  <c r="R195" i="2"/>
  <c r="Q196" i="2"/>
  <c r="R196" i="2"/>
  <c r="Q197" i="2"/>
  <c r="R197" i="2"/>
  <c r="Q198" i="2"/>
  <c r="R198" i="2"/>
  <c r="Q199" i="2"/>
  <c r="R199" i="2"/>
  <c r="Q200" i="2"/>
  <c r="R200" i="2"/>
  <c r="Q201" i="2"/>
  <c r="R201" i="2"/>
  <c r="Q202" i="2"/>
  <c r="R202" i="2"/>
  <c r="Q203" i="2"/>
  <c r="R203" i="2"/>
  <c r="Q204" i="2"/>
  <c r="R204" i="2"/>
  <c r="Q205" i="2"/>
  <c r="R205" i="2"/>
  <c r="Q206" i="2"/>
  <c r="R206" i="2"/>
  <c r="Q207" i="2"/>
  <c r="R207" i="2"/>
  <c r="Q208" i="2"/>
  <c r="R208" i="2"/>
  <c r="Q151" i="2" l="1"/>
  <c r="R151" i="2"/>
  <c r="Q152" i="2"/>
  <c r="R152" i="2"/>
  <c r="Q153" i="2"/>
  <c r="R153" i="2"/>
  <c r="Q154" i="2"/>
  <c r="R154" i="2"/>
  <c r="Q155" i="2"/>
  <c r="R155" i="2"/>
  <c r="Q156" i="2"/>
  <c r="R156" i="2"/>
  <c r="Q157" i="2"/>
  <c r="R157" i="2"/>
  <c r="Q158" i="2"/>
  <c r="R158" i="2"/>
  <c r="Q159" i="2"/>
  <c r="R159" i="2"/>
  <c r="Q160" i="2"/>
  <c r="R160" i="2"/>
  <c r="Q161" i="2"/>
  <c r="R161" i="2"/>
  <c r="Q162" i="2"/>
  <c r="R162" i="2"/>
  <c r="Q163" i="2"/>
  <c r="R163" i="2"/>
  <c r="Q164" i="2"/>
  <c r="R164" i="2"/>
  <c r="Q165" i="2"/>
  <c r="R165" i="2"/>
  <c r="Q166" i="2"/>
  <c r="R166" i="2"/>
  <c r="Q167" i="2"/>
  <c r="R167" i="2"/>
  <c r="Q168" i="2"/>
  <c r="R168" i="2"/>
  <c r="Q169" i="2"/>
  <c r="R169" i="2"/>
  <c r="Q170" i="2"/>
  <c r="R170" i="2"/>
  <c r="Q171" i="2"/>
  <c r="R171" i="2"/>
  <c r="Q172" i="2"/>
  <c r="R172" i="2"/>
  <c r="Q173" i="2"/>
  <c r="R173" i="2"/>
  <c r="Q174" i="2"/>
  <c r="R174" i="2"/>
  <c r="Q175" i="2"/>
  <c r="R175" i="2"/>
  <c r="Q176" i="2"/>
  <c r="R176" i="2"/>
  <c r="Q177" i="2"/>
  <c r="R177" i="2"/>
  <c r="Q116" i="2" l="1"/>
  <c r="R116" i="2"/>
  <c r="Q117" i="2"/>
  <c r="R117" i="2"/>
  <c r="Q118" i="2"/>
  <c r="R118" i="2"/>
  <c r="Q119" i="2"/>
  <c r="R119" i="2"/>
  <c r="Q120" i="2"/>
  <c r="R120" i="2"/>
  <c r="Q121" i="2"/>
  <c r="R121" i="2"/>
  <c r="Q122" i="2"/>
  <c r="R122" i="2"/>
  <c r="Q123" i="2"/>
  <c r="R123" i="2"/>
  <c r="Q124" i="2" l="1"/>
  <c r="R124" i="2"/>
  <c r="Q125" i="2"/>
  <c r="R125" i="2"/>
  <c r="Q126" i="2"/>
  <c r="R126" i="2"/>
  <c r="Q127" i="2"/>
  <c r="R127" i="2"/>
  <c r="Q128" i="2"/>
  <c r="R128" i="2"/>
  <c r="Q129" i="2"/>
  <c r="R129" i="2"/>
  <c r="Q130" i="2"/>
  <c r="R130" i="2"/>
  <c r="Q131" i="2"/>
  <c r="R131" i="2"/>
  <c r="Q132" i="2" l="1"/>
  <c r="R132" i="2"/>
  <c r="Q133" i="2"/>
  <c r="R133" i="2"/>
  <c r="Q134" i="2"/>
  <c r="R134" i="2"/>
  <c r="Q135" i="2"/>
  <c r="R135" i="2"/>
  <c r="Q136" i="2"/>
  <c r="R136" i="2"/>
  <c r="Q137" i="2"/>
  <c r="R137" i="2"/>
  <c r="Q138" i="2"/>
  <c r="R138" i="2"/>
  <c r="Q139" i="2"/>
  <c r="R139" i="2"/>
  <c r="Q140" i="2"/>
  <c r="R140" i="2"/>
  <c r="Q141" i="2"/>
  <c r="R141" i="2"/>
  <c r="Q142" i="2"/>
  <c r="R142" i="2"/>
  <c r="Q143" i="2"/>
  <c r="R143" i="2"/>
  <c r="Q144" i="2"/>
  <c r="R144" i="2"/>
  <c r="Q145" i="2"/>
  <c r="R145" i="2"/>
  <c r="Q146" i="2"/>
  <c r="R146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Q34" i="2"/>
  <c r="Q35" i="2"/>
  <c r="Q36" i="2"/>
  <c r="Q37" i="2"/>
  <c r="Q38" i="2"/>
  <c r="Q39" i="2"/>
  <c r="Q40" i="2"/>
  <c r="Q26" i="2"/>
  <c r="Q27" i="2"/>
  <c r="Q28" i="2"/>
  <c r="Q29" i="2"/>
  <c r="Q30" i="2"/>
  <c r="Q31" i="2"/>
  <c r="Q32" i="2"/>
  <c r="Q33" i="2"/>
  <c r="Q24" i="2"/>
  <c r="Q25" i="2"/>
  <c r="Q18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9" i="2"/>
  <c r="Q20" i="2"/>
  <c r="Q21" i="2"/>
  <c r="Q22" i="2"/>
  <c r="Q23" i="2"/>
  <c r="Q3" i="2"/>
  <c r="R12" i="2"/>
  <c r="R13" i="2"/>
  <c r="R14" i="2"/>
  <c r="R15" i="2"/>
  <c r="R16" i="2"/>
  <c r="R17" i="2"/>
  <c r="R18" i="2"/>
  <c r="R19" i="2"/>
  <c r="R20" i="2"/>
  <c r="R21" i="2"/>
  <c r="R22" i="2"/>
  <c r="R23" i="2"/>
  <c r="R4" i="2"/>
  <c r="R5" i="2"/>
  <c r="R6" i="2"/>
  <c r="R7" i="2"/>
  <c r="R8" i="2"/>
  <c r="R9" i="2"/>
  <c r="R10" i="2"/>
  <c r="R11" i="2"/>
  <c r="R3" i="2"/>
</calcChain>
</file>

<file path=xl/sharedStrings.xml><?xml version="1.0" encoding="utf-8"?>
<sst xmlns="http://schemas.openxmlformats.org/spreadsheetml/2006/main" count="1299" uniqueCount="522">
  <si>
    <t>MnO</t>
  </si>
  <si>
    <t>MgO</t>
  </si>
  <si>
    <t>CaO</t>
  </si>
  <si>
    <t>NiO</t>
  </si>
  <si>
    <t>Total</t>
  </si>
  <si>
    <t>LOI</t>
  </si>
  <si>
    <t>Mg#</t>
  </si>
  <si>
    <t>KL3-24</t>
  </si>
  <si>
    <t>KL3-26</t>
  </si>
  <si>
    <t>KL3-27-1</t>
  </si>
  <si>
    <t>KL3-27-2</t>
  </si>
  <si>
    <t>KL3-28</t>
  </si>
  <si>
    <t>KL3-30</t>
  </si>
  <si>
    <t>KL3-31</t>
  </si>
  <si>
    <t>KL3-38</t>
  </si>
  <si>
    <t>KL3-40</t>
  </si>
  <si>
    <t>KL3-41</t>
  </si>
  <si>
    <t>08KL-01</t>
  </si>
  <si>
    <t>08KL-02</t>
  </si>
  <si>
    <t>08KL-03</t>
  </si>
  <si>
    <t>08KL-04</t>
  </si>
  <si>
    <t>08KL-05</t>
  </si>
  <si>
    <t>08KL-07</t>
  </si>
  <si>
    <t>08KL-09</t>
  </si>
  <si>
    <t>08KL-10</t>
  </si>
  <si>
    <t>08KL-11</t>
  </si>
  <si>
    <t>08KL-12</t>
  </si>
  <si>
    <t>08KL-13</t>
  </si>
  <si>
    <t>Sample</t>
    <phoneticPr fontId="2" type="noConversion"/>
  </si>
  <si>
    <t>Locality</t>
    <phoneticPr fontId="2" type="noConversion"/>
  </si>
  <si>
    <t>Reference</t>
    <phoneticPr fontId="2" type="noConversion"/>
  </si>
  <si>
    <t>Keluo</t>
    <phoneticPr fontId="2" type="noConversion"/>
  </si>
  <si>
    <r>
      <t>SiO</t>
    </r>
    <r>
      <rPr>
        <b/>
        <vertAlign val="subscript"/>
        <sz val="10"/>
        <color theme="1"/>
        <rFont val="Times New Roman"/>
        <family val="1"/>
      </rPr>
      <t>2</t>
    </r>
    <phoneticPr fontId="2" type="noConversion"/>
  </si>
  <si>
    <r>
      <t>TiO</t>
    </r>
    <r>
      <rPr>
        <b/>
        <vertAlign val="subscript"/>
        <sz val="10"/>
        <color theme="1"/>
        <rFont val="Times New Roman"/>
        <family val="1"/>
      </rPr>
      <t>2</t>
    </r>
    <phoneticPr fontId="2" type="noConversion"/>
  </si>
  <si>
    <r>
      <t>Al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r>
      <rPr>
        <b/>
        <vertAlign val="subscript"/>
        <sz val="10"/>
        <color theme="1"/>
        <rFont val="Times New Roman"/>
        <family val="1"/>
      </rPr>
      <t>3</t>
    </r>
    <phoneticPr fontId="2" type="noConversion"/>
  </si>
  <si>
    <r>
      <t>Na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phoneticPr fontId="2" type="noConversion"/>
  </si>
  <si>
    <r>
      <t>K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phoneticPr fontId="2" type="noConversion"/>
  </si>
  <si>
    <r>
      <t>P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r>
      <rPr>
        <b/>
        <vertAlign val="subscript"/>
        <sz val="10"/>
        <color theme="1"/>
        <rFont val="Times New Roman"/>
        <family val="1"/>
      </rPr>
      <t>5</t>
    </r>
    <phoneticPr fontId="2" type="noConversion"/>
  </si>
  <si>
    <r>
      <t>Cr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r>
      <rPr>
        <b/>
        <vertAlign val="subscript"/>
        <sz val="10"/>
        <color theme="1"/>
        <rFont val="Times New Roman"/>
        <family val="1"/>
      </rPr>
      <t>3</t>
    </r>
    <phoneticPr fontId="2" type="noConversion"/>
  </si>
  <si>
    <t>NM2-20</t>
  </si>
  <si>
    <t>NM2-27</t>
  </si>
  <si>
    <t>NM2-29</t>
  </si>
  <si>
    <t>NM2-55</t>
  </si>
  <si>
    <t>NM2-02</t>
  </si>
  <si>
    <t>NM2-23</t>
  </si>
  <si>
    <t>NM2-51</t>
  </si>
  <si>
    <t>NM2-01</t>
  </si>
  <si>
    <t>NM2-24</t>
  </si>
  <si>
    <t>NM2-34</t>
  </si>
  <si>
    <t>NM2-48</t>
  </si>
  <si>
    <t>NM2-50</t>
  </si>
  <si>
    <t>NM2-56</t>
  </si>
  <si>
    <t>NM2-07</t>
  </si>
  <si>
    <t>NM2-37</t>
  </si>
  <si>
    <t>NM2-39</t>
  </si>
  <si>
    <t>NM2-04</t>
  </si>
  <si>
    <t>Nuomin</t>
    <phoneticPr fontId="2" type="noConversion"/>
  </si>
  <si>
    <t>AS01</t>
  </si>
  <si>
    <t>AS02</t>
  </si>
  <si>
    <t>DHG05</t>
  </si>
  <si>
    <t>DHG14</t>
  </si>
  <si>
    <t>AS03</t>
  </si>
  <si>
    <t>AS04</t>
  </si>
  <si>
    <t>AS05</t>
  </si>
  <si>
    <t>AS07</t>
  </si>
  <si>
    <t>DHG01</t>
  </si>
  <si>
    <t>DHG02</t>
  </si>
  <si>
    <t>DHG04</t>
  </si>
  <si>
    <t>DHG09</t>
  </si>
  <si>
    <t>DHG11</t>
  </si>
  <si>
    <t>DHG12</t>
  </si>
  <si>
    <t>DHG13</t>
  </si>
  <si>
    <t>Halaha</t>
    <phoneticPr fontId="2" type="noConversion"/>
  </si>
  <si>
    <t>XLHT2</t>
  </si>
  <si>
    <t>XLHT10</t>
  </si>
  <si>
    <t>XLHT11</t>
  </si>
  <si>
    <t>XLHT15</t>
  </si>
  <si>
    <t>XLHT14</t>
  </si>
  <si>
    <t>XLHT17</t>
  </si>
  <si>
    <t>XLHT19</t>
  </si>
  <si>
    <t>XLHT20</t>
  </si>
  <si>
    <t>XLHT22</t>
  </si>
  <si>
    <t>XLHT1</t>
  </si>
  <si>
    <t>XLHT3</t>
  </si>
  <si>
    <t>XLHT4</t>
  </si>
  <si>
    <t>XLHT9</t>
  </si>
  <si>
    <t>XLHT12</t>
  </si>
  <si>
    <t>XLHT13</t>
  </si>
  <si>
    <t>Abaga</t>
    <phoneticPr fontId="2" type="noConversion"/>
  </si>
  <si>
    <t>A2-2</t>
  </si>
  <si>
    <t>A2-1</t>
  </si>
  <si>
    <t>A2-10</t>
  </si>
  <si>
    <t>A2-11</t>
  </si>
  <si>
    <t>ABG08</t>
  </si>
  <si>
    <t>ABG05-1</t>
  </si>
  <si>
    <t>ABG06-1</t>
  </si>
  <si>
    <t>ABG07-1</t>
  </si>
  <si>
    <t>Xb-1</t>
  </si>
  <si>
    <t>Xb-3</t>
  </si>
  <si>
    <t>Xb-4</t>
  </si>
  <si>
    <t>Xb-5</t>
  </si>
  <si>
    <t>Xb-6</t>
  </si>
  <si>
    <t>Xb-7</t>
  </si>
  <si>
    <t>Xb-2</t>
  </si>
  <si>
    <t>x-55</t>
  </si>
  <si>
    <t>BLS-1</t>
  </si>
  <si>
    <t>BLS-2</t>
  </si>
  <si>
    <t>BLS-3</t>
  </si>
  <si>
    <t>BLS-5</t>
  </si>
  <si>
    <t>BLS-6</t>
  </si>
  <si>
    <t>NBS-1</t>
  </si>
  <si>
    <t>BBT-1</t>
  </si>
  <si>
    <t>BBT-2</t>
  </si>
  <si>
    <t>BBT-4</t>
  </si>
  <si>
    <t>BBT-5</t>
  </si>
  <si>
    <t>BBT-6</t>
  </si>
  <si>
    <t>BBT-7</t>
  </si>
  <si>
    <t>BBT-8</t>
  </si>
  <si>
    <t>BBT-9</t>
  </si>
  <si>
    <t>BBT-10</t>
  </si>
  <si>
    <t>BBT-11</t>
  </si>
  <si>
    <t>Shuangliao</t>
    <phoneticPr fontId="2" type="noConversion"/>
  </si>
  <si>
    <t>ABS1-5</t>
  </si>
  <si>
    <t>ABS2-21</t>
  </si>
  <si>
    <t>BBT1-2</t>
  </si>
  <si>
    <t>BBT1-8</t>
  </si>
  <si>
    <t>BBT1-12</t>
  </si>
  <si>
    <t>BBT1-14</t>
  </si>
  <si>
    <t>BBT2-12</t>
  </si>
  <si>
    <t>BLS1-8</t>
  </si>
  <si>
    <t>&lt;0.01</t>
  </si>
  <si>
    <t>BLS1-9</t>
  </si>
  <si>
    <t>BLS1-10</t>
  </si>
  <si>
    <t>BLS1-12</t>
  </si>
  <si>
    <t>DX-06</t>
  </si>
  <si>
    <t>DX-07</t>
  </si>
  <si>
    <t>DX-08</t>
  </si>
  <si>
    <t>DX-10</t>
  </si>
  <si>
    <t>DX-11</t>
  </si>
  <si>
    <t>08DX-01</t>
  </si>
  <si>
    <t>08DX-02</t>
  </si>
  <si>
    <t>08DX-04</t>
  </si>
  <si>
    <t>08DX-06</t>
  </si>
  <si>
    <t>08DX-10</t>
  </si>
  <si>
    <t>08DX-11</t>
  </si>
  <si>
    <t>08DX-12</t>
  </si>
  <si>
    <t>08DX-13</t>
  </si>
  <si>
    <t>08DX-14</t>
  </si>
  <si>
    <t>08DX-15</t>
  </si>
  <si>
    <t>DX-03</t>
  </si>
  <si>
    <t>DX-09</t>
  </si>
  <si>
    <t>08DX-05</t>
  </si>
  <si>
    <t>08DX-07</t>
  </si>
  <si>
    <t>08DX-17</t>
  </si>
  <si>
    <t>08DX-18</t>
  </si>
  <si>
    <t>DX-04</t>
  </si>
  <si>
    <t>DX-05</t>
  </si>
  <si>
    <t>08DX-03</t>
  </si>
  <si>
    <t>08DX-09</t>
  </si>
  <si>
    <t>DX-01</t>
  </si>
  <si>
    <t>DX-02</t>
  </si>
  <si>
    <t>08DX-20</t>
  </si>
  <si>
    <t>08DX-16</t>
  </si>
  <si>
    <t>08DX-19</t>
  </si>
  <si>
    <t>08DX-08</t>
  </si>
  <si>
    <t>Yitong</t>
    <phoneticPr fontId="2" type="noConversion"/>
  </si>
  <si>
    <t>YQS-1</t>
  </si>
  <si>
    <t>YQS-2</t>
  </si>
  <si>
    <t>YQS-3</t>
  </si>
  <si>
    <t>YQS-4</t>
  </si>
  <si>
    <t>YQS-5</t>
  </si>
  <si>
    <t>YQS-6</t>
  </si>
  <si>
    <t>YQS-7</t>
  </si>
  <si>
    <t>YQS-8</t>
  </si>
  <si>
    <t>YQS-9</t>
  </si>
  <si>
    <t>YQS-10</t>
  </si>
  <si>
    <t>YQS-11</t>
  </si>
  <si>
    <t>YQS-12</t>
  </si>
  <si>
    <t>YQS-14</t>
  </si>
  <si>
    <t>YQS-15</t>
  </si>
  <si>
    <t>YQS-16</t>
  </si>
  <si>
    <t>Jiaohe</t>
    <phoneticPr fontId="2" type="noConversion"/>
  </si>
  <si>
    <t>DSH00-2</t>
  </si>
  <si>
    <t>DSH00-3</t>
  </si>
  <si>
    <t>DSH00-4</t>
  </si>
  <si>
    <t>DSH00-5</t>
  </si>
  <si>
    <t>DSH00-6</t>
  </si>
  <si>
    <t>DSH00-7</t>
  </si>
  <si>
    <t>DSH00-8</t>
  </si>
  <si>
    <t>DSH00-10</t>
  </si>
  <si>
    <t>DSH00-11</t>
  </si>
  <si>
    <t>DSH00-12</t>
  </si>
  <si>
    <t>PFS5</t>
  </si>
  <si>
    <t>PFS9</t>
  </si>
  <si>
    <t>PFS13</t>
  </si>
  <si>
    <t>PFS15</t>
  </si>
  <si>
    <t>PFS16</t>
  </si>
  <si>
    <t>Wangqing</t>
    <phoneticPr fontId="2" type="noConversion"/>
  </si>
  <si>
    <t>WQ-5</t>
  </si>
  <si>
    <t>WQ-9</t>
  </si>
  <si>
    <t>WQ13</t>
  </si>
  <si>
    <t>WQ15</t>
  </si>
  <si>
    <t>WQ16</t>
  </si>
  <si>
    <t>WQ00-6</t>
  </si>
  <si>
    <t>WQ00-12</t>
  </si>
  <si>
    <t>WQ00-13</t>
  </si>
  <si>
    <t>WQ00-17</t>
  </si>
  <si>
    <t>WQ00-18</t>
  </si>
  <si>
    <t>WQ00-19</t>
  </si>
  <si>
    <t>WQ00-26</t>
  </si>
  <si>
    <t>WQ91-1</t>
  </si>
  <si>
    <t>WQ91-37</t>
  </si>
  <si>
    <t>WQ91-6</t>
  </si>
  <si>
    <t>WQ91-11</t>
  </si>
  <si>
    <t>WQ91-77</t>
  </si>
  <si>
    <t>WQ91-5</t>
  </si>
  <si>
    <t>WQ91-13</t>
  </si>
  <si>
    <t>WQ91-20</t>
  </si>
  <si>
    <t>WQ91-21</t>
  </si>
  <si>
    <t>WQ91-22</t>
  </si>
  <si>
    <t>References</t>
    <phoneticPr fontId="2" type="noConversion"/>
  </si>
  <si>
    <t>Zhang et al. (2011)</t>
    <phoneticPr fontId="2" type="noConversion"/>
  </si>
  <si>
    <t>Zhang et al. (2019)</t>
    <phoneticPr fontId="2" type="noConversion"/>
  </si>
  <si>
    <t>Pan et al. (2015)</t>
    <phoneticPr fontId="2" type="noConversion"/>
  </si>
  <si>
    <t>Pan et al. (2013)</t>
    <phoneticPr fontId="2" type="noConversion"/>
  </si>
  <si>
    <t>Zhang et al. (2012)</t>
    <phoneticPr fontId="2" type="noConversion"/>
  </si>
  <si>
    <t>Zhang et al. (2006)</t>
    <phoneticPr fontId="2" type="noConversion"/>
  </si>
  <si>
    <t>Yu et al. (2009)</t>
    <phoneticPr fontId="2" type="noConversion"/>
  </si>
  <si>
    <t>Wu et al. (2003)</t>
    <phoneticPr fontId="2" type="noConversion"/>
  </si>
  <si>
    <t>Zhou et al. (2010)</t>
    <phoneticPr fontId="2" type="noConversion"/>
  </si>
  <si>
    <t>Zhou et al. (2007)</t>
    <phoneticPr fontId="2" type="noConversion"/>
  </si>
  <si>
    <t>Song et al. (2013)</t>
    <phoneticPr fontId="2" type="noConversion"/>
  </si>
  <si>
    <t>Xu et al. (1998)</t>
    <phoneticPr fontId="2" type="noConversion"/>
  </si>
  <si>
    <t>Wang et al. (2013)</t>
    <phoneticPr fontId="2" type="noConversion"/>
  </si>
  <si>
    <t>17DSH01</t>
  </si>
  <si>
    <t>17DSH02</t>
  </si>
  <si>
    <t>17DSH03</t>
  </si>
  <si>
    <t>17DSH04</t>
  </si>
  <si>
    <t>17DSH05</t>
  </si>
  <si>
    <t>17DSH06</t>
  </si>
  <si>
    <t>17DSH07</t>
  </si>
  <si>
    <t>17DSH08</t>
  </si>
  <si>
    <t>17DSH09</t>
  </si>
  <si>
    <t>17DSH10</t>
  </si>
  <si>
    <t>17DSH11</t>
  </si>
  <si>
    <t>17DSH12</t>
  </si>
  <si>
    <t>17DSH13</t>
  </si>
  <si>
    <t>17DSH14</t>
  </si>
  <si>
    <t>17DSH15</t>
  </si>
  <si>
    <t>17DSH16</t>
  </si>
  <si>
    <t>17DSH17</t>
  </si>
  <si>
    <t>17DSH18</t>
  </si>
  <si>
    <t>17DSH19</t>
  </si>
  <si>
    <t>17DSH20</t>
  </si>
  <si>
    <r>
      <t>TFe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r>
      <rPr>
        <b/>
        <vertAlign val="subscript"/>
        <sz val="10"/>
        <color theme="1"/>
        <rFont val="Times New Roman"/>
        <family val="1"/>
      </rPr>
      <t>3</t>
    </r>
    <phoneticPr fontId="2" type="noConversion"/>
  </si>
  <si>
    <t>Sample</t>
    <phoneticPr fontId="2" type="noConversion"/>
  </si>
  <si>
    <t>GBW07102</t>
  </si>
  <si>
    <t>Measured</t>
  </si>
  <si>
    <t>17DSH01-R</t>
    <phoneticPr fontId="2" type="noConversion"/>
  </si>
  <si>
    <t>Analytical results of reference materials by XRF (wt.%).</t>
  </si>
  <si>
    <t>GBW07105</t>
  </si>
  <si>
    <t>Ref.</t>
    <phoneticPr fontId="2" type="noConversion"/>
  </si>
  <si>
    <t>RD</t>
    <phoneticPr fontId="2" type="noConversion"/>
  </si>
  <si>
    <t>Sample</t>
    <phoneticPr fontId="2" type="noConversion"/>
  </si>
  <si>
    <t>The contents of most major elements agree with reference values within 3%.</t>
  </si>
  <si>
    <r>
      <t>SiO</t>
    </r>
    <r>
      <rPr>
        <b/>
        <vertAlign val="subscript"/>
        <sz val="10"/>
        <color theme="1"/>
        <rFont val="Times New Roman"/>
        <family val="1"/>
      </rPr>
      <t>2</t>
    </r>
    <phoneticPr fontId="2" type="noConversion"/>
  </si>
  <si>
    <r>
      <t>TiO</t>
    </r>
    <r>
      <rPr>
        <b/>
        <vertAlign val="subscript"/>
        <sz val="10"/>
        <color theme="1"/>
        <rFont val="Times New Roman"/>
        <family val="1"/>
      </rPr>
      <t>2</t>
    </r>
    <phoneticPr fontId="2" type="noConversion"/>
  </si>
  <si>
    <r>
      <t>Al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r>
      <rPr>
        <b/>
        <vertAlign val="subscript"/>
        <sz val="10"/>
        <color theme="1"/>
        <rFont val="Times New Roman"/>
        <family val="1"/>
      </rPr>
      <t>3</t>
    </r>
    <phoneticPr fontId="2" type="noConversion"/>
  </si>
  <si>
    <r>
      <t>TFe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r>
      <rPr>
        <b/>
        <vertAlign val="subscript"/>
        <sz val="10"/>
        <color theme="1"/>
        <rFont val="Times New Roman"/>
        <family val="1"/>
      </rPr>
      <t>3</t>
    </r>
    <phoneticPr fontId="2" type="noConversion"/>
  </si>
  <si>
    <r>
      <t>Na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phoneticPr fontId="2" type="noConversion"/>
  </si>
  <si>
    <r>
      <t>K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phoneticPr fontId="2" type="noConversion"/>
  </si>
  <si>
    <r>
      <t>P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r>
      <rPr>
        <b/>
        <vertAlign val="subscript"/>
        <sz val="10"/>
        <color theme="1"/>
        <rFont val="Times New Roman"/>
        <family val="1"/>
      </rPr>
      <t>5</t>
    </r>
    <phoneticPr fontId="2" type="noConversion"/>
  </si>
  <si>
    <r>
      <t>Cr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r>
      <rPr>
        <b/>
        <vertAlign val="subscript"/>
        <sz val="10"/>
        <color theme="1"/>
        <rFont val="Times New Roman"/>
        <family val="1"/>
      </rPr>
      <t>3</t>
    </r>
    <phoneticPr fontId="2" type="noConversion"/>
  </si>
  <si>
    <t>Ref.</t>
    <phoneticPr fontId="2" type="noConversion"/>
  </si>
  <si>
    <t>17DSH11-R</t>
    <phoneticPr fontId="2" type="noConversion"/>
  </si>
  <si>
    <r>
      <t>Ref., reference value from GeoREM (</t>
    </r>
    <r>
      <rPr>
        <u/>
        <sz val="10"/>
        <color rgb="FF0000FF"/>
        <rFont val="Times New Roman"/>
        <family val="1"/>
      </rPr>
      <t>http://georem.mpch-mainz.gwdg.de/</t>
    </r>
    <r>
      <rPr>
        <sz val="10"/>
        <color theme="1"/>
        <rFont val="Times New Roman"/>
        <family val="1"/>
      </rPr>
      <t>); RD, Relative deviation (analytical accuracy).</t>
    </r>
    <phoneticPr fontId="2" type="noConversion"/>
  </si>
  <si>
    <t>Cr#</t>
    <phoneticPr fontId="2" type="noConversion"/>
  </si>
  <si>
    <t>Cr#</t>
    <phoneticPr fontId="2" type="noConversion"/>
  </si>
  <si>
    <t>CH01-01</t>
  </si>
  <si>
    <t>CH01-02</t>
  </si>
  <si>
    <t>CH01-04</t>
  </si>
  <si>
    <t>CH01-05</t>
  </si>
  <si>
    <t>CH01-07</t>
  </si>
  <si>
    <t>CH01-08</t>
  </si>
  <si>
    <t>CH01-10</t>
  </si>
  <si>
    <t>CH01-11</t>
  </si>
  <si>
    <t>CH02-01</t>
  </si>
  <si>
    <t>CH02-04</t>
  </si>
  <si>
    <t>CH02-05</t>
  </si>
  <si>
    <t>03CH-01</t>
  </si>
  <si>
    <t>03CH-02</t>
  </si>
  <si>
    <t>03CH-03</t>
  </si>
  <si>
    <t>03CH-04</t>
  </si>
  <si>
    <t>03CH-05</t>
  </si>
  <si>
    <t>03CH-06</t>
  </si>
  <si>
    <t>03CH-07</t>
  </si>
  <si>
    <t>03CH-08</t>
  </si>
  <si>
    <t>03CH-10</t>
  </si>
  <si>
    <t>03CH-13</t>
  </si>
  <si>
    <t>03CH-15</t>
  </si>
  <si>
    <t>GW04226</t>
  </si>
  <si>
    <t>GW04227</t>
  </si>
  <si>
    <t>GW04229</t>
  </si>
  <si>
    <t>GW04240</t>
  </si>
  <si>
    <t>Halaha</t>
    <phoneticPr fontId="2" type="noConversion"/>
  </si>
  <si>
    <t>Zhang (2011)</t>
    <phoneticPr fontId="2" type="noConversion"/>
  </si>
  <si>
    <t>CBH1</t>
  </si>
  <si>
    <t>CBH2</t>
  </si>
  <si>
    <t>CBH3</t>
  </si>
  <si>
    <t>CBH4</t>
  </si>
  <si>
    <t>CBH5</t>
  </si>
  <si>
    <t>CBH6</t>
  </si>
  <si>
    <t>Changbaishan</t>
    <phoneticPr fontId="2" type="noConversion"/>
  </si>
  <si>
    <t>Liu (2014)</t>
    <phoneticPr fontId="2" type="noConversion"/>
  </si>
  <si>
    <t>HNd-065</t>
  </si>
  <si>
    <t>HNd-066</t>
  </si>
  <si>
    <t>HNd-067</t>
  </si>
  <si>
    <t>HNd-068</t>
  </si>
  <si>
    <t>HNd-069</t>
  </si>
  <si>
    <t>HNd-071</t>
  </si>
  <si>
    <t>HNd-074</t>
  </si>
  <si>
    <t>HNd-075</t>
  </si>
  <si>
    <t>HNd-072</t>
  </si>
  <si>
    <t>HNd-077</t>
  </si>
  <si>
    <t>HNd-083</t>
  </si>
  <si>
    <t>HNd-085</t>
  </si>
  <si>
    <t>HNd-087</t>
  </si>
  <si>
    <t>HNd-090</t>
  </si>
  <si>
    <t>J198</t>
  </si>
  <si>
    <t>Huinan</t>
    <phoneticPr fontId="2" type="noConversion"/>
  </si>
  <si>
    <t>Lin et al. (2019)</t>
    <phoneticPr fontId="2" type="noConversion"/>
  </si>
  <si>
    <t>DLW1</t>
  </si>
  <si>
    <t>DLW6</t>
  </si>
  <si>
    <t>DLW3</t>
  </si>
  <si>
    <t>DLW5</t>
  </si>
  <si>
    <t>DYS1</t>
  </si>
  <si>
    <t>DYS5</t>
  </si>
  <si>
    <t>DYS7</t>
  </si>
  <si>
    <t>DYS12</t>
  </si>
  <si>
    <t>DYS13</t>
  </si>
  <si>
    <t>DYS14</t>
  </si>
  <si>
    <t>DYS9</t>
  </si>
  <si>
    <t>LQL3</t>
  </si>
  <si>
    <t>LQL4</t>
  </si>
  <si>
    <t>LQL8</t>
  </si>
  <si>
    <t>Huinan</t>
    <phoneticPr fontId="2" type="noConversion"/>
  </si>
  <si>
    <t>DYS1-03</t>
  </si>
  <si>
    <t>DYS1-05</t>
  </si>
  <si>
    <t>LQL1-01</t>
  </si>
  <si>
    <t>LQL1-02</t>
  </si>
  <si>
    <t>LQL1-13</t>
  </si>
  <si>
    <t>L-1</t>
  </si>
  <si>
    <t>L-2</t>
  </si>
  <si>
    <t>L-5</t>
  </si>
  <si>
    <t>DAL2-02</t>
  </si>
  <si>
    <t>DAL2-03</t>
  </si>
  <si>
    <t>Wu et al. (2003)</t>
    <phoneticPr fontId="2" type="noConversion"/>
  </si>
  <si>
    <t>HY1-01</t>
  </si>
  <si>
    <t>HY2-01</t>
  </si>
  <si>
    <t>HY2-02</t>
  </si>
  <si>
    <t>HY2-03</t>
  </si>
  <si>
    <t>HY2-04</t>
  </si>
  <si>
    <t>HY2-05</t>
  </si>
  <si>
    <t>HY2-06</t>
  </si>
  <si>
    <t>HY2-07</t>
  </si>
  <si>
    <t>HY2-14</t>
  </si>
  <si>
    <t>HY2-29</t>
  </si>
  <si>
    <t>DYS1-01</t>
    <phoneticPr fontId="2" type="noConversion"/>
  </si>
  <si>
    <t>SJXO-1</t>
  </si>
  <si>
    <t>SJXO-4</t>
  </si>
  <si>
    <t>SJXO-6</t>
  </si>
  <si>
    <t>SJXO-7</t>
  </si>
  <si>
    <t>SJXO-8</t>
  </si>
  <si>
    <t>DYS-5</t>
  </si>
  <si>
    <t>DYS-12</t>
  </si>
  <si>
    <t>DLW-9</t>
  </si>
  <si>
    <t>HN-07</t>
  </si>
  <si>
    <t>DYS-1</t>
  </si>
  <si>
    <t>DYS-2</t>
  </si>
  <si>
    <t>DYS-3</t>
  </si>
  <si>
    <t>DYS-6</t>
  </si>
  <si>
    <t>DYS-7</t>
  </si>
  <si>
    <t>DYS-8</t>
  </si>
  <si>
    <t>DYS-21</t>
  </si>
  <si>
    <t>DLW-3</t>
  </si>
  <si>
    <t>DLW-4</t>
  </si>
  <si>
    <t>DLW-5</t>
  </si>
  <si>
    <t>DLW-6</t>
  </si>
  <si>
    <t>DLW-7</t>
  </si>
  <si>
    <t>DLW-8</t>
  </si>
  <si>
    <t>Huinan</t>
    <phoneticPr fontId="2" type="noConversion"/>
  </si>
  <si>
    <t>Xu et al. (2003)</t>
    <phoneticPr fontId="2" type="noConversion"/>
  </si>
  <si>
    <t>HYS4</t>
  </si>
  <si>
    <t>QYS8</t>
  </si>
  <si>
    <t>QYS15</t>
  </si>
  <si>
    <t>DCT9</t>
  </si>
  <si>
    <t>Kuandian</t>
    <phoneticPr fontId="2" type="noConversion"/>
  </si>
  <si>
    <t>Wang et al. (2013)</t>
    <phoneticPr fontId="2" type="noConversion"/>
  </si>
  <si>
    <t>Kuandian</t>
    <phoneticPr fontId="2" type="noConversion"/>
  </si>
  <si>
    <t>Wu et al. (2006)</t>
    <phoneticPr fontId="2" type="noConversion"/>
  </si>
  <si>
    <r>
      <t>R, repeat analysis by taking a powder aliquot of the same sample; LOI, loss on ignition; Mg# = 100×Mg/(Mg +Fe</t>
    </r>
    <r>
      <rPr>
        <vertAlign val="superscript"/>
        <sz val="10"/>
        <rFont val="Times New Roman"/>
        <family val="1"/>
      </rPr>
      <t>total</t>
    </r>
    <r>
      <rPr>
        <sz val="10"/>
        <rFont val="Times New Roman"/>
        <family val="1"/>
      </rPr>
      <t>) molar; Cr# = 100×Cr/(Cr+Al) molar.</t>
    </r>
    <phoneticPr fontId="2" type="noConversion"/>
  </si>
  <si>
    <r>
      <t>LOI, loss on ignition; Mg# = 100×Mg/(Mg +Fe</t>
    </r>
    <r>
      <rPr>
        <vertAlign val="superscript"/>
        <sz val="10"/>
        <color theme="1"/>
        <rFont val="Times New Roman"/>
        <family val="1"/>
      </rPr>
      <t>total</t>
    </r>
    <r>
      <rPr>
        <sz val="10"/>
        <color theme="1"/>
        <rFont val="Times New Roman"/>
        <family val="1"/>
      </rPr>
      <t>) molar; Cr# = 100×Cr/(Cr+Al) molar.</t>
    </r>
    <phoneticPr fontId="2" type="noConversion"/>
  </si>
  <si>
    <t>RF42-5</t>
  </si>
  <si>
    <t>RF42-6</t>
  </si>
  <si>
    <t>RF42-7</t>
  </si>
  <si>
    <t>RF42-8</t>
  </si>
  <si>
    <t>RF42-9</t>
  </si>
  <si>
    <t>RF42-10</t>
  </si>
  <si>
    <t>RF42-11</t>
  </si>
  <si>
    <t>RF42-12</t>
  </si>
  <si>
    <t>Sviyagin</t>
  </si>
  <si>
    <t>Guo et al. (2017)</t>
    <phoneticPr fontId="2" type="noConversion"/>
  </si>
  <si>
    <t>Sv-4</t>
  </si>
  <si>
    <t>Sv-7</t>
  </si>
  <si>
    <t>Sv-9</t>
  </si>
  <si>
    <t>Sv-13*</t>
  </si>
  <si>
    <t>Sv-14</t>
  </si>
  <si>
    <t>Sv-15*</t>
  </si>
  <si>
    <t>Sv-16</t>
  </si>
  <si>
    <t>Sv-17*</t>
  </si>
  <si>
    <t>Sv-18</t>
  </si>
  <si>
    <t>Sv-20*</t>
  </si>
  <si>
    <t>Sv-22</t>
  </si>
  <si>
    <t>Sv-24</t>
  </si>
  <si>
    <t>Sv-27</t>
  </si>
  <si>
    <t>Sv-28*</t>
  </si>
  <si>
    <t>Sv-29</t>
  </si>
  <si>
    <t>Sv-32*</t>
  </si>
  <si>
    <t>8701-4**</t>
  </si>
  <si>
    <t>Podgelban</t>
  </si>
  <si>
    <t>Pod-1</t>
  </si>
  <si>
    <t>Pod-3</t>
  </si>
  <si>
    <t>Pod-4*</t>
  </si>
  <si>
    <t>Ionov et al. (2020)</t>
    <phoneticPr fontId="2" type="noConversion"/>
  </si>
  <si>
    <t>northwestern NEC</t>
    <phoneticPr fontId="2" type="noConversion"/>
  </si>
  <si>
    <t>southeastern NEC</t>
    <phoneticPr fontId="2" type="noConversion"/>
  </si>
  <si>
    <t>northeastern NCC</t>
    <phoneticPr fontId="2" type="noConversion"/>
  </si>
  <si>
    <t>far-eastern Russia (FEE)</t>
    <phoneticPr fontId="2" type="noConversion"/>
  </si>
  <si>
    <t>Analyses were performed at China University of Geosciences, Wuhan.</t>
    <phoneticPr fontId="2" type="noConversion"/>
  </si>
  <si>
    <t>Whole-rock major element compositions (wt.%) for spinel peridotite xenoliths from Jiaohe.</t>
    <phoneticPr fontId="2" type="noConversion"/>
  </si>
  <si>
    <t>17SL1-24</t>
  </si>
  <si>
    <t>17SL1-25</t>
  </si>
  <si>
    <t>Guo et al. (2020)</t>
    <phoneticPr fontId="2" type="noConversion"/>
  </si>
  <si>
    <r>
      <t xml:space="preserve">Guo, P., Xu, W. L., Wang, C. G., Wang, F., Ge, W. C., Sorokin, A. A. &amp; Wang, Z. W. (2017). Age and evolution of the lithospheric mantle beneath the Khanka Massif: geochemical and Re–Os isotopic evidence from Sviyagino mantle xenoliths. </t>
    </r>
    <r>
      <rPr>
        <i/>
        <sz val="10"/>
        <color theme="1"/>
        <rFont val="Times New Roman"/>
        <family val="1"/>
      </rPr>
      <t>Lithos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282-283</t>
    </r>
    <r>
      <rPr>
        <sz val="10"/>
        <color theme="1"/>
        <rFont val="Times New Roman"/>
        <family val="1"/>
      </rPr>
      <t>, 326-338.</t>
    </r>
    <phoneticPr fontId="2" type="noConversion"/>
  </si>
  <si>
    <r>
      <t xml:space="preserve">Guo, P., Ionov, D. A., Xu, W. L., Wang, C. G. &amp; Luan, J. P. (2020). Mantle and recycled oceanic crustal components in mantle xenoliths from northeastern china and their mantle sources. </t>
    </r>
    <r>
      <rPr>
        <i/>
        <sz val="10"/>
        <color theme="1"/>
        <rFont val="Times New Roman"/>
        <family val="1"/>
      </rPr>
      <t>Journal of Geophysical Research: Solid Earth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125</t>
    </r>
    <r>
      <rPr>
        <sz val="10"/>
        <color theme="1"/>
        <rFont val="Times New Roman"/>
        <family val="1"/>
      </rPr>
      <t>.</t>
    </r>
    <phoneticPr fontId="2" type="noConversion"/>
  </si>
  <si>
    <r>
      <t xml:space="preserve">Ionov, D. A., Guo, P., Nelson, W. R., Shirey, S. B. &amp; Willbold, M. (2020). Paleoproterozoic melt-depleted lithospheric mantle in the Khanka block, far eastern Russia: Inferences for mobile belts bordering the North China and Siberian cratons. </t>
    </r>
    <r>
      <rPr>
        <i/>
        <sz val="10"/>
        <color theme="1"/>
        <rFont val="Times New Roman"/>
        <family val="1"/>
      </rPr>
      <t>Geochimica et Cosmochimica Acta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270</t>
    </r>
    <r>
      <rPr>
        <sz val="10"/>
        <color theme="1"/>
        <rFont val="Times New Roman"/>
        <family val="1"/>
      </rPr>
      <t xml:space="preserve">, 95-111. </t>
    </r>
    <phoneticPr fontId="2" type="noConversion"/>
  </si>
  <si>
    <r>
      <t>Lin, A. B., Zheng, J. P., Xiong, Q., Aulbach, S., Lu, J. G., Pan, S. K., Dai, H. K. &amp; Zhang, H. (2019). A refined model for lithosphere evolution beneath the decratonized northeastern North China Craton. </t>
    </r>
    <r>
      <rPr>
        <i/>
        <sz val="10"/>
        <color theme="1"/>
        <rFont val="Times New Roman"/>
        <family val="1"/>
      </rPr>
      <t>Contributions to Mineralogy and Petrology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174</t>
    </r>
    <r>
      <rPr>
        <sz val="10"/>
        <color theme="1"/>
        <rFont val="Times New Roman"/>
        <family val="1"/>
      </rPr>
      <t>, 15.</t>
    </r>
    <phoneticPr fontId="2" type="noConversion"/>
  </si>
  <si>
    <r>
      <t xml:space="preserve">Liu, J. L. (2014). Comparative study on nature of subcontinental lithosphere mantle in northeastern margin of the North China Craton and Northeast Orogenic Belt. </t>
    </r>
    <r>
      <rPr>
        <i/>
        <sz val="10"/>
        <color rgb="FFFF0000"/>
        <rFont val="Times New Roman"/>
        <family val="1"/>
      </rPr>
      <t>Doctoral thesis</t>
    </r>
    <r>
      <rPr>
        <i/>
        <sz val="10"/>
        <color theme="1"/>
        <rFont val="Times New Roman"/>
        <family val="1"/>
      </rPr>
      <t>.</t>
    </r>
    <r>
      <rPr>
        <sz val="10"/>
        <color theme="1"/>
        <rFont val="Times New Roman"/>
        <family val="1"/>
      </rPr>
      <t xml:space="preserve"> (</t>
    </r>
    <r>
      <rPr>
        <b/>
        <sz val="10"/>
        <rFont val="Times New Roman"/>
        <family val="1"/>
      </rPr>
      <t>In Chinese with English abstract</t>
    </r>
    <r>
      <rPr>
        <sz val="10"/>
        <color theme="1"/>
        <rFont val="Times New Roman"/>
        <family val="1"/>
      </rPr>
      <t>)</t>
    </r>
    <phoneticPr fontId="2" type="noConversion"/>
  </si>
  <si>
    <r>
      <t>Pan, S. K., Zheng, J. P., Chu, L. L. &amp; Griffin, W. L. (2013). Coexistence of the moderately refractory and fertile mantle beneath the eastern Central Asian Orogenic Belt. </t>
    </r>
    <r>
      <rPr>
        <i/>
        <sz val="10"/>
        <color theme="1"/>
        <rFont val="Times New Roman"/>
        <family val="1"/>
      </rPr>
      <t>Gondwana Research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23</t>
    </r>
    <r>
      <rPr>
        <sz val="10"/>
        <color theme="1"/>
        <rFont val="Times New Roman"/>
        <family val="1"/>
      </rPr>
      <t>, 176-189.</t>
    </r>
    <phoneticPr fontId="2" type="noConversion"/>
  </si>
  <si>
    <r>
      <t>Pan, S. K., Zheng, J. P., Griffin, W. L., Xu, Y. X. &amp; Li, X. Y. (2015). Nature and evolution of the lithospheric mantle beneath the eastern Central Asian Orogenic Belt: Constraints from peridotite xenoliths in the central part of the Great Xing'an Range, NE China. </t>
    </r>
    <r>
      <rPr>
        <i/>
        <sz val="10"/>
        <color theme="1"/>
        <rFont val="Times New Roman"/>
        <family val="1"/>
      </rPr>
      <t>Lithos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>, 52-63.</t>
    </r>
    <phoneticPr fontId="2" type="noConversion"/>
  </si>
  <si>
    <r>
      <t>Song, Y., Wang, J., Liu, J. L., Xie, Z. P. &amp; Hattori, K. H. (2013). Mineral chemistry of mantle xenoliths in Cenozoic basalts from Wangqing, eastern Jilin: implications for formation of newly accreted sub-continental mantle earth. </t>
    </r>
    <r>
      <rPr>
        <i/>
        <sz val="10"/>
        <color theme="1"/>
        <rFont val="Times New Roman"/>
        <family val="1"/>
      </rPr>
      <t>Science Frontiers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20</t>
    </r>
    <r>
      <rPr>
        <sz val="10"/>
        <color theme="1"/>
        <rFont val="Times New Roman"/>
        <family val="1"/>
      </rPr>
      <t>, 96-107. (</t>
    </r>
    <r>
      <rPr>
        <b/>
        <sz val="10"/>
        <rFont val="Times New Roman"/>
        <family val="1"/>
      </rPr>
      <t>In Chinese with English abstract</t>
    </r>
    <r>
      <rPr>
        <sz val="10"/>
        <color theme="1"/>
        <rFont val="Times New Roman"/>
        <family val="1"/>
      </rPr>
      <t>)</t>
    </r>
    <phoneticPr fontId="2" type="noConversion"/>
  </si>
  <si>
    <r>
      <t>Wang, J., Hattori, K. H. &amp; Xie, Z. P. (2013). Oxidation state of lithospheric mantle along the northeastern margin of the North China Craton: implications for geodynamic processes. </t>
    </r>
    <r>
      <rPr>
        <i/>
        <sz val="10"/>
        <color theme="1"/>
        <rFont val="Times New Roman"/>
        <family val="1"/>
      </rPr>
      <t>International Geology Review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55</t>
    </r>
    <r>
      <rPr>
        <sz val="10"/>
        <color theme="1"/>
        <rFont val="Times New Roman"/>
        <family val="1"/>
      </rPr>
      <t>, 1418-1444.</t>
    </r>
    <phoneticPr fontId="2" type="noConversion"/>
  </si>
  <si>
    <r>
      <t>Wu, F. Y., Walker, R. J., Ren, X. W., Sun, D. Y. &amp; Zhou, X. H. (2003). Osmium isotopic constraints on the age of lithospheric mantle beneath northeastern China. </t>
    </r>
    <r>
      <rPr>
        <i/>
        <sz val="10"/>
        <color theme="1"/>
        <rFont val="Times New Roman"/>
        <family val="1"/>
      </rPr>
      <t>Chemical Geology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196</t>
    </r>
    <r>
      <rPr>
        <sz val="10"/>
        <color theme="1"/>
        <rFont val="Times New Roman"/>
        <family val="1"/>
      </rPr>
      <t>, 107-129.</t>
    </r>
    <phoneticPr fontId="2" type="noConversion"/>
  </si>
  <si>
    <r>
      <t>Wu, F. Y., Walker, R. J., Yang, Y. H., Yuan, H. L. &amp; Yang, J. H. (2006). The chemical-temporal evolution of lithospheric mantle underlying the North China Craton. </t>
    </r>
    <r>
      <rPr>
        <i/>
        <sz val="10"/>
        <color theme="1"/>
        <rFont val="Times New Roman"/>
        <family val="1"/>
      </rPr>
      <t>Geochimica et Cosmochimica Acta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70</t>
    </r>
    <r>
      <rPr>
        <sz val="10"/>
        <color theme="1"/>
        <rFont val="Times New Roman"/>
        <family val="1"/>
      </rPr>
      <t>, 5013-5034.</t>
    </r>
    <phoneticPr fontId="2" type="noConversion"/>
  </si>
  <si>
    <r>
      <t>Xu, Y. G., Menzies, M. A., Vroon, P., Mercier, J. C. &amp; Lin, C. Y. (1998). Texture–temperature–geochemistry relationships in the upper mantle as revealed from spinel peridotite xenoliths from Wangqing, NE China. </t>
    </r>
    <r>
      <rPr>
        <i/>
        <sz val="10"/>
        <color theme="1"/>
        <rFont val="Times New Roman"/>
        <family val="1"/>
      </rPr>
      <t>Journal of Petrology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39</t>
    </r>
    <r>
      <rPr>
        <sz val="10"/>
        <color theme="1"/>
        <rFont val="Times New Roman"/>
        <family val="1"/>
      </rPr>
      <t>, 469-493.</t>
    </r>
    <phoneticPr fontId="2" type="noConversion"/>
  </si>
  <si>
    <r>
      <t>Xu, Y. G., Menzies, M. A., Thirlwall, M. F., Huang, X. L., Liu, Y. &amp; Chen, X. M. (2003). “Reactive” harzburgites from Huinan, NE China: products of the lithosphere-asthenosphere interaction during lithospheric thinning? </t>
    </r>
    <r>
      <rPr>
        <i/>
        <sz val="10"/>
        <color theme="1"/>
        <rFont val="Times New Roman"/>
        <family val="1"/>
      </rPr>
      <t>Geochimica et Cosmochimica Acta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67</t>
    </r>
    <r>
      <rPr>
        <sz val="10"/>
        <color theme="1"/>
        <rFont val="Times New Roman"/>
        <family val="1"/>
      </rPr>
      <t>, 487-505.</t>
    </r>
    <phoneticPr fontId="2" type="noConversion"/>
  </si>
  <si>
    <r>
      <t>Yu, S. Y., Xu, Y. G., Huang, X. L., Ma, J. L., Ge, W. C., Zhang, H. H. &amp; Qin, X. F. (2009). Hf–Nd isotopic decoupling in continental mantle lithosphere beneath Northeast China: effects of pervasive mantle metasomatism. </t>
    </r>
    <r>
      <rPr>
        <i/>
        <sz val="10"/>
        <color theme="1"/>
        <rFont val="Times New Roman"/>
        <family val="1"/>
      </rPr>
      <t>Journal of Asian Earth Sciences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35</t>
    </r>
    <r>
      <rPr>
        <sz val="10"/>
        <color theme="1"/>
        <rFont val="Times New Roman"/>
        <family val="1"/>
      </rPr>
      <t>, 554-570.</t>
    </r>
    <phoneticPr fontId="2" type="noConversion"/>
  </si>
  <si>
    <r>
      <t xml:space="preserve">Zhang, C., Liu, S. W., Han, B. F. &amp; Li, D. C. (2006). Characteristics of ultramafic xenoliths from Cenozoic basalts in Abagaqi area, Inner Mongolia. </t>
    </r>
    <r>
      <rPr>
        <i/>
        <sz val="10"/>
        <color theme="1"/>
        <rFont val="Times New Roman"/>
        <family val="1"/>
      </rPr>
      <t>Acta Petrologica Sinica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22</t>
    </r>
    <r>
      <rPr>
        <sz val="10"/>
        <color theme="1"/>
        <rFont val="Times New Roman"/>
        <family val="1"/>
      </rPr>
      <t>, 2801-2807. (</t>
    </r>
    <r>
      <rPr>
        <b/>
        <sz val="10"/>
        <color theme="1"/>
        <rFont val="Times New Roman"/>
        <family val="1"/>
      </rPr>
      <t>In Chinese with English</t>
    </r>
    <r>
      <rPr>
        <sz val="10"/>
        <color theme="1"/>
        <rFont val="Times New Roman"/>
        <family val="1"/>
      </rPr>
      <t>)</t>
    </r>
    <phoneticPr fontId="2" type="noConversion"/>
  </si>
  <si>
    <r>
      <t>Zhang, M., Yang, J. H., Sun, J. F., Wu, F. Y. &amp; Zhang, M. (2012). Juvenile subcontinental lithospheric mantle beneath the eastern part of the Central Asian Orogenic Belt. </t>
    </r>
    <r>
      <rPr>
        <i/>
        <sz val="10"/>
        <color theme="1"/>
        <rFont val="Times New Roman"/>
        <family val="1"/>
      </rPr>
      <t>Chemical Geology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328</t>
    </r>
    <r>
      <rPr>
        <sz val="10"/>
        <color theme="1"/>
        <rFont val="Times New Roman"/>
        <family val="1"/>
      </rPr>
      <t>, 109-122.</t>
    </r>
    <phoneticPr fontId="2" type="noConversion"/>
  </si>
  <si>
    <r>
      <t xml:space="preserve">Zhang, Y. L (2011). Isotopic compositions of the peridotite xenoliths and age of the subcontinental lithospheric mantle in the Great Xing'an Range. </t>
    </r>
    <r>
      <rPr>
        <i/>
        <sz val="10"/>
        <color rgb="FFFF0000"/>
        <rFont val="Times New Roman"/>
        <family val="1"/>
      </rPr>
      <t>Doctoral thesis</t>
    </r>
    <r>
      <rPr>
        <sz val="10"/>
        <color theme="1"/>
        <rFont val="Times New Roman"/>
        <family val="1"/>
      </rPr>
      <t>. (</t>
    </r>
    <r>
      <rPr>
        <b/>
        <sz val="10"/>
        <color theme="1"/>
        <rFont val="Times New Roman"/>
        <family val="1"/>
      </rPr>
      <t>In Chinese with English abstract</t>
    </r>
    <r>
      <rPr>
        <sz val="10"/>
        <color theme="1"/>
        <rFont val="Times New Roman"/>
        <family val="1"/>
      </rPr>
      <t>)</t>
    </r>
    <phoneticPr fontId="2" type="noConversion"/>
  </si>
  <si>
    <r>
      <t>Zhang, Y. L., Liu, C. Z., Ge, W. C., Wu, F. Y. &amp; Chu, Z. Y. (2011). Ancient sub-continental lithospheric mantle (SCLM) beneath the eastern part of the Central Asian Orogenic Belt (CAOB): Implications for crust–mantle decoupling. </t>
    </r>
    <r>
      <rPr>
        <i/>
        <sz val="10"/>
        <color theme="1"/>
        <rFont val="Times New Roman"/>
        <family val="1"/>
      </rPr>
      <t>Lithos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126</t>
    </r>
    <r>
      <rPr>
        <sz val="10"/>
        <color theme="1"/>
        <rFont val="Times New Roman"/>
        <family val="1"/>
      </rPr>
      <t>, 233-247.</t>
    </r>
    <phoneticPr fontId="2" type="noConversion"/>
  </si>
  <si>
    <r>
      <t>Zhang, Y. L., Ge, W. C., Sun, J., Yang, H., Liu, Z. C. &amp; Liu, J. G.  (2019). Age and composition of the subcontinental lithospheric mantle beneath the Xing'an–Mongolia Orogenic Belt: Implications for the construction of microcontinents during accretionary orogenesis. </t>
    </r>
    <r>
      <rPr>
        <i/>
        <sz val="10"/>
        <color theme="1"/>
        <rFont val="Times New Roman"/>
        <family val="1"/>
      </rPr>
      <t>Lithos</t>
    </r>
    <r>
      <rPr>
        <sz val="10"/>
        <color theme="1"/>
        <rFont val="Times New Roman"/>
        <family val="1"/>
      </rPr>
      <t> </t>
    </r>
    <r>
      <rPr>
        <b/>
        <sz val="10"/>
        <color theme="1"/>
        <rFont val="Times New Roman"/>
        <family val="1"/>
      </rPr>
      <t>326</t>
    </r>
    <r>
      <rPr>
        <sz val="10"/>
        <color theme="1"/>
        <rFont val="Times New Roman"/>
        <family val="1"/>
      </rPr>
      <t>, 556-571.</t>
    </r>
    <phoneticPr fontId="2" type="noConversion"/>
  </si>
  <si>
    <r>
      <t xml:space="preserve">Zhou, Q., Wu, F. Y., Chu, Z. Y., Yang, Y. H., Sun, D. Y. &amp; Ge, W. C. (2007). Sr-Nd-Hf-Os isotopic characterizations of the Jiaohe peridotite xenoliths in Jilin province and constraints on the lithospheric mantle age in northeastern China. </t>
    </r>
    <r>
      <rPr>
        <i/>
        <sz val="10"/>
        <color theme="1"/>
        <rFont val="Times New Roman"/>
        <family val="1"/>
      </rPr>
      <t>Acta Petrologica Sinica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23</t>
    </r>
    <r>
      <rPr>
        <sz val="10"/>
        <color theme="1"/>
        <rFont val="Times New Roman"/>
        <family val="1"/>
      </rPr>
      <t>, 1269-1280. (</t>
    </r>
    <r>
      <rPr>
        <b/>
        <sz val="10"/>
        <color theme="1"/>
        <rFont val="Times New Roman"/>
        <family val="1"/>
      </rPr>
      <t>In Chinese with English abstract</t>
    </r>
    <r>
      <rPr>
        <sz val="10"/>
        <color theme="1"/>
        <rFont val="Times New Roman"/>
        <family val="1"/>
      </rPr>
      <t>)</t>
    </r>
    <phoneticPr fontId="2" type="noConversion"/>
  </si>
  <si>
    <r>
      <t xml:space="preserve">Zhou, Q., Wu, F. Y., Chu, Z. Y. &amp; Ge, W. C. (2010). Isotopic compositions of mantle xenoliths and age of the lithospheric mantle in Yitong, Jilin Province. </t>
    </r>
    <r>
      <rPr>
        <i/>
        <sz val="10"/>
        <color theme="1"/>
        <rFont val="Times New Roman"/>
        <family val="1"/>
      </rPr>
      <t>Acta Petrologica Sinica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26</t>
    </r>
    <r>
      <rPr>
        <sz val="10"/>
        <color theme="1"/>
        <rFont val="Times New Roman"/>
        <family val="1"/>
      </rPr>
      <t>, 1241-1264. (</t>
    </r>
    <r>
      <rPr>
        <b/>
        <sz val="10"/>
        <color theme="1"/>
        <rFont val="Times New Roman"/>
        <family val="1"/>
      </rPr>
      <t>In Chinese with English abstract</t>
    </r>
    <r>
      <rPr>
        <sz val="10"/>
        <color theme="1"/>
        <rFont val="Times New Roman"/>
        <family val="1"/>
      </rPr>
      <t>)</t>
    </r>
    <phoneticPr fontId="2" type="noConversion"/>
  </si>
  <si>
    <t>17JH16</t>
  </si>
  <si>
    <t>17JH18</t>
  </si>
  <si>
    <t>17JH21</t>
  </si>
  <si>
    <t>17JH24</t>
  </si>
  <si>
    <t xml:space="preserve">XSFS06 </t>
  </si>
  <si>
    <t xml:space="preserve">BLS02A </t>
  </si>
  <si>
    <t xml:space="preserve">BLS12A </t>
  </si>
  <si>
    <t xml:space="preserve">BLS16 </t>
  </si>
  <si>
    <t xml:space="preserve">XSFS01 </t>
  </si>
  <si>
    <t xml:space="preserve">XSFS07 </t>
  </si>
  <si>
    <t xml:space="preserve">BLS01A </t>
  </si>
  <si>
    <t>BLS03</t>
  </si>
  <si>
    <t>BLS06B</t>
  </si>
  <si>
    <t xml:space="preserve">BLS07 </t>
  </si>
  <si>
    <t>BLS18</t>
  </si>
  <si>
    <t xml:space="preserve">BLS24 </t>
  </si>
  <si>
    <t xml:space="preserve">BLS30 </t>
  </si>
  <si>
    <t xml:space="preserve">BLS34 </t>
  </si>
  <si>
    <t xml:space="preserve">BLS19 </t>
  </si>
  <si>
    <t xml:space="preserve">BLS20 </t>
  </si>
  <si>
    <t xml:space="preserve">BLS38A </t>
  </si>
  <si>
    <t>BLS29</t>
  </si>
  <si>
    <t xml:space="preserve">NMH03 </t>
  </si>
  <si>
    <t xml:space="preserve">NMH04 </t>
  </si>
  <si>
    <t xml:space="preserve">NMH06 </t>
  </si>
  <si>
    <t>BLS02B</t>
  </si>
  <si>
    <t xml:space="preserve">BLS09 </t>
  </si>
  <si>
    <t xml:space="preserve">BLS25 </t>
  </si>
  <si>
    <t xml:space="preserve">BLS21 </t>
  </si>
  <si>
    <t>BLS27</t>
  </si>
  <si>
    <t xml:space="preserve">BLS31 </t>
  </si>
  <si>
    <t>BLS33</t>
  </si>
  <si>
    <t>BLS40</t>
  </si>
  <si>
    <t>NMH01</t>
  </si>
  <si>
    <t xml:space="preserve">NMH09 </t>
  </si>
  <si>
    <t xml:space="preserve">BLS10 </t>
  </si>
  <si>
    <t>BLS35A</t>
  </si>
  <si>
    <t>BLS39A</t>
  </si>
  <si>
    <t>Tian et al. (2020)</t>
    <phoneticPr fontId="2" type="noConversion"/>
  </si>
  <si>
    <r>
      <t xml:space="preserve">Tian, G. C., Liu, J. G., Scott, J. M., Chen, L. H., Pearson, D. G., Chu, Z. Y., Wang, Z. C. &amp; Luo Y. (2020). Architecture and evolution of the lithospheric roots beneath circum-cratonic orogenic belts–the Xing’an Mongolia Orogenic Belt and its relationship with adjacent North China and Siberian cratonic roots. </t>
    </r>
    <r>
      <rPr>
        <i/>
        <sz val="10"/>
        <color theme="1"/>
        <rFont val="Times New Roman"/>
        <family val="1"/>
      </rPr>
      <t>Lithos</t>
    </r>
    <r>
      <rPr>
        <sz val="10"/>
        <color theme="1"/>
        <rFont val="Times New Roman"/>
        <family val="1"/>
      </rPr>
      <t xml:space="preserve"> (submitted).</t>
    </r>
    <phoneticPr fontId="2" type="noConversion"/>
  </si>
  <si>
    <t>TC02</t>
  </si>
  <si>
    <t>TC03</t>
  </si>
  <si>
    <t>TC04</t>
  </si>
  <si>
    <t>TC05</t>
  </si>
  <si>
    <t>LG03</t>
  </si>
  <si>
    <t>LG04</t>
  </si>
  <si>
    <t>LG08</t>
  </si>
  <si>
    <t>LG11</t>
  </si>
  <si>
    <t>LG12</t>
  </si>
  <si>
    <t>LG13</t>
  </si>
  <si>
    <t>TC01</t>
  </si>
  <si>
    <t>TC010</t>
  </si>
  <si>
    <t>Xu et al. (2020)</t>
    <phoneticPr fontId="2" type="noConversion"/>
  </si>
  <si>
    <t>LG01</t>
  </si>
  <si>
    <t>LG10</t>
  </si>
  <si>
    <r>
      <t xml:space="preserve">Xu, Q. H., Liu, J. Q., Mo, X. X., He, H. Y., Zhang, Y. H. &amp; Zhao, W. B. (2020). Characteristics of the lithospheric mantle revealed by peridotite xenoliths from Changbaishan volcanic rocks. </t>
    </r>
    <r>
      <rPr>
        <i/>
        <sz val="10"/>
        <color theme="1"/>
        <rFont val="Times New Roman"/>
        <family val="1"/>
      </rPr>
      <t>Acta Petrologica Sinica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36</t>
    </r>
    <r>
      <rPr>
        <sz val="10"/>
        <color theme="1"/>
        <rFont val="Times New Roman"/>
        <family val="1"/>
      </rPr>
      <t>, 2047-2066. (</t>
    </r>
    <r>
      <rPr>
        <b/>
        <sz val="10"/>
        <color theme="1"/>
        <rFont val="Times New Roman"/>
        <family val="1"/>
      </rPr>
      <t>In Chinese with English abstract</t>
    </r>
    <r>
      <rPr>
        <sz val="10"/>
        <color theme="1"/>
        <rFont val="Times New Roman"/>
        <family val="1"/>
      </rPr>
      <t>)</t>
    </r>
    <phoneticPr fontId="2" type="noConversion"/>
  </si>
  <si>
    <t>Lherzolite</t>
    <phoneticPr fontId="2" type="noConversion"/>
  </si>
  <si>
    <t>Harzburgite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</si>
</sst>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 ;[Red]\-0.00\ "/>
    <numFmt numFmtId="177" formatCode="0.00_ "/>
    <numFmt numFmtId="178" formatCode="0.00_);[Red]\(0.00\)"/>
    <numFmt numFmtId="179" formatCode="0.0_);[Red]\(0.0\)"/>
  </numFmts>
  <fonts count="14">
    <font>
      <sz val="11"/>
      <color theme="1"/>
      <name val="宋体"/>
      <family val="2"/>
      <scheme val="minor"/>
    </font>
    <font>
      <sz val="10"/>
      <color theme="1"/>
      <name val="Times New Roman"/>
      <family val="1"/>
    </font>
    <font>
      <sz val="9"/>
      <name val="宋体"/>
      <family val="3"/>
      <charset val="134"/>
      <scheme val="minor"/>
    </font>
    <font>
      <b/>
      <sz val="10"/>
      <color theme="1"/>
      <name val="Times New Roman"/>
      <family val="1"/>
    </font>
    <font>
      <b/>
      <vertAlign val="subscript"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rgb="FF0000FF"/>
      <name val="Times New Roman"/>
      <family val="1"/>
    </font>
    <font>
      <u/>
      <sz val="10"/>
      <color rgb="FF0000FF"/>
      <name val="Times New Roman"/>
      <family val="1"/>
    </font>
    <font>
      <sz val="10"/>
      <name val="Times New Roman"/>
      <family val="1"/>
    </font>
    <font>
      <i/>
      <sz val="10"/>
      <color rgb="FFFF0000"/>
      <name val="Times New Roman"/>
      <family val="1"/>
    </font>
    <font>
      <vertAlign val="superscript"/>
      <sz val="10"/>
      <name val="Times New Roman"/>
      <family val="1"/>
    </font>
    <font>
      <vertAlign val="superscript"/>
      <sz val="10"/>
      <color theme="1"/>
      <name val="Times New Roman"/>
      <family val="1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177" fontId="1" fillId="2" borderId="0" xfId="0" applyNumberFormat="1" applyFont="1" applyFill="1"/>
    <xf numFmtId="177" fontId="3" fillId="2" borderId="1" xfId="0" applyNumberFormat="1" applyFont="1" applyFill="1" applyBorder="1"/>
    <xf numFmtId="177" fontId="1" fillId="2" borderId="0" xfId="0" applyNumberFormat="1" applyFont="1" applyFill="1" applyBorder="1"/>
    <xf numFmtId="0" fontId="3" fillId="2" borderId="1" xfId="0" applyFont="1" applyFill="1" applyBorder="1" applyAlignment="1">
      <alignment horizontal="left"/>
    </xf>
    <xf numFmtId="176" fontId="3" fillId="2" borderId="1" xfId="0" applyNumberFormat="1" applyFont="1" applyFill="1" applyBorder="1" applyAlignment="1">
      <alignment horizontal="left"/>
    </xf>
    <xf numFmtId="0" fontId="1" fillId="2" borderId="0" xfId="0" applyFont="1" applyFill="1"/>
    <xf numFmtId="0" fontId="7" fillId="2" borderId="0" xfId="0" applyFont="1" applyFill="1"/>
    <xf numFmtId="176" fontId="1" fillId="2" borderId="0" xfId="0" applyNumberFormat="1" applyFont="1" applyFill="1" applyAlignment="1">
      <alignment horizontal="right"/>
    </xf>
    <xf numFmtId="0" fontId="1" fillId="2" borderId="0" xfId="0" applyFont="1" applyFill="1" applyAlignment="1">
      <alignment horizontal="right"/>
    </xf>
    <xf numFmtId="176" fontId="1" fillId="2" borderId="0" xfId="0" applyNumberFormat="1" applyFont="1" applyFill="1"/>
    <xf numFmtId="0" fontId="7" fillId="2" borderId="0" xfId="0" applyFont="1" applyFill="1" applyBorder="1"/>
    <xf numFmtId="0" fontId="1" fillId="2" borderId="1" xfId="0" applyFont="1" applyFill="1" applyBorder="1"/>
    <xf numFmtId="176" fontId="3" fillId="2" borderId="2" xfId="0" applyNumberFormat="1" applyFont="1" applyFill="1" applyBorder="1" applyAlignment="1">
      <alignment horizontal="left"/>
    </xf>
    <xf numFmtId="176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/>
    <xf numFmtId="178" fontId="1" fillId="2" borderId="0" xfId="0" applyNumberFormat="1" applyFont="1" applyFill="1"/>
    <xf numFmtId="178" fontId="1" fillId="2" borderId="1" xfId="0" applyNumberFormat="1" applyFont="1" applyFill="1" applyBorder="1"/>
    <xf numFmtId="0" fontId="1" fillId="2" borderId="0" xfId="0" applyFont="1" applyFill="1" applyBorder="1"/>
    <xf numFmtId="0" fontId="1" fillId="2" borderId="0" xfId="0" applyFont="1" applyFill="1" applyBorder="1" applyAlignment="1"/>
    <xf numFmtId="0" fontId="1" fillId="2" borderId="1" xfId="0" applyFont="1" applyFill="1" applyBorder="1" applyAlignment="1"/>
    <xf numFmtId="10" fontId="1" fillId="2" borderId="1" xfId="0" applyNumberFormat="1" applyFont="1" applyFill="1" applyBorder="1"/>
    <xf numFmtId="0" fontId="1" fillId="2" borderId="0" xfId="0" applyFont="1" applyFill="1" applyBorder="1" applyAlignment="1">
      <alignment wrapText="1"/>
    </xf>
    <xf numFmtId="10" fontId="1" fillId="2" borderId="0" xfId="0" applyNumberFormat="1" applyFont="1" applyFill="1" applyBorder="1"/>
    <xf numFmtId="176" fontId="1" fillId="2" borderId="0" xfId="0" applyNumberFormat="1" applyFont="1" applyFill="1" applyBorder="1"/>
    <xf numFmtId="0" fontId="9" fillId="2" borderId="0" xfId="0" applyFont="1" applyFill="1"/>
    <xf numFmtId="0" fontId="9" fillId="2" borderId="0" xfId="0" applyFont="1" applyFill="1" applyAlignment="1">
      <alignment horizontal="right"/>
    </xf>
    <xf numFmtId="176" fontId="9" fillId="2" borderId="0" xfId="0" applyNumberFormat="1" applyFont="1" applyFill="1" applyAlignment="1">
      <alignment horizontal="right"/>
    </xf>
    <xf numFmtId="0" fontId="1" fillId="2" borderId="0" xfId="0" applyFont="1" applyFill="1" applyBorder="1" applyAlignment="1">
      <alignment horizontal="right"/>
    </xf>
    <xf numFmtId="176" fontId="1" fillId="2" borderId="0" xfId="0" applyNumberFormat="1" applyFont="1" applyFill="1" applyBorder="1" applyAlignment="1">
      <alignment horizontal="right"/>
    </xf>
    <xf numFmtId="0" fontId="1" fillId="2" borderId="3" xfId="0" applyFont="1" applyFill="1" applyBorder="1"/>
    <xf numFmtId="176" fontId="1" fillId="2" borderId="3" xfId="0" applyNumberFormat="1" applyFont="1" applyFill="1" applyBorder="1" applyAlignment="1">
      <alignment horizontal="right"/>
    </xf>
    <xf numFmtId="0" fontId="9" fillId="2" borderId="0" xfId="0" applyFont="1" applyFill="1" applyBorder="1"/>
    <xf numFmtId="176" fontId="9" fillId="2" borderId="0" xfId="0" applyNumberFormat="1" applyFont="1" applyFill="1" applyBorder="1"/>
    <xf numFmtId="178" fontId="1" fillId="2" borderId="0" xfId="0" applyNumberFormat="1" applyFont="1" applyFill="1" applyAlignment="1">
      <alignment horizontal="right"/>
    </xf>
    <xf numFmtId="179" fontId="3" fillId="2" borderId="1" xfId="0" applyNumberFormat="1" applyFont="1" applyFill="1" applyBorder="1" applyAlignment="1">
      <alignment horizontal="left"/>
    </xf>
    <xf numFmtId="179" fontId="3" fillId="2" borderId="1" xfId="0" applyNumberFormat="1" applyFont="1" applyFill="1" applyBorder="1"/>
    <xf numFmtId="179" fontId="1" fillId="2" borderId="0" xfId="0" applyNumberFormat="1" applyFont="1" applyFill="1" applyAlignment="1">
      <alignment horizontal="right"/>
    </xf>
    <xf numFmtId="179" fontId="1" fillId="2" borderId="3" xfId="0" applyNumberFormat="1" applyFont="1" applyFill="1" applyBorder="1"/>
    <xf numFmtId="179" fontId="1" fillId="2" borderId="0" xfId="0" applyNumberFormat="1" applyFont="1" applyFill="1" applyBorder="1"/>
    <xf numFmtId="179" fontId="1" fillId="2" borderId="0" xfId="0" applyNumberFormat="1" applyFont="1" applyFill="1" applyBorder="1" applyAlignment="1">
      <alignment horizontal="right"/>
    </xf>
    <xf numFmtId="179" fontId="1" fillId="2" borderId="0" xfId="0" applyNumberFormat="1" applyFont="1" applyFill="1"/>
    <xf numFmtId="179" fontId="1" fillId="2" borderId="3" xfId="0" applyNumberFormat="1" applyFont="1" applyFill="1" applyBorder="1" applyAlignment="1">
      <alignment horizontal="right"/>
    </xf>
    <xf numFmtId="179" fontId="1" fillId="2" borderId="1" xfId="0" applyNumberFormat="1" applyFont="1" applyFill="1" applyBorder="1"/>
    <xf numFmtId="0" fontId="3" fillId="2" borderId="0" xfId="0" applyFont="1" applyFill="1" applyBorder="1" applyAlignment="1">
      <alignment horizontal="left"/>
    </xf>
    <xf numFmtId="179" fontId="3" fillId="2" borderId="0" xfId="0" applyNumberFormat="1" applyFont="1" applyFill="1" applyBorder="1" applyAlignment="1">
      <alignment horizontal="left"/>
    </xf>
    <xf numFmtId="179" fontId="3" fillId="2" borderId="0" xfId="0" applyNumberFormat="1" applyFont="1" applyFill="1" applyBorder="1"/>
    <xf numFmtId="0" fontId="13" fillId="2" borderId="0" xfId="0" applyFont="1" applyFill="1" applyBorder="1"/>
    <xf numFmtId="0" fontId="13" fillId="2" borderId="0" xfId="0" applyFont="1" applyFill="1"/>
    <xf numFmtId="0" fontId="3" fillId="2" borderId="3" xfId="0" applyFont="1" applyFill="1" applyBorder="1"/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abSelected="1" workbookViewId="0"/>
  </sheetViews>
  <sheetFormatPr defaultRowHeight="12.75"/>
  <cols>
    <col min="1" max="1" width="9" style="6"/>
    <col min="2" max="16" width="6.625" style="10" customWidth="1"/>
    <col min="17" max="17" width="6.625" style="6" customWidth="1"/>
    <col min="18" max="16384" width="9" style="6"/>
  </cols>
  <sheetData>
    <row r="1" spans="1:19">
      <c r="A1" s="6" t="s">
        <v>439</v>
      </c>
    </row>
    <row r="2" spans="1:19" ht="14.25">
      <c r="A2" s="15" t="s">
        <v>255</v>
      </c>
      <c r="B2" s="13" t="s">
        <v>265</v>
      </c>
      <c r="C2" s="13" t="s">
        <v>266</v>
      </c>
      <c r="D2" s="13" t="s">
        <v>267</v>
      </c>
      <c r="E2" s="13" t="s">
        <v>268</v>
      </c>
      <c r="F2" s="13" t="s">
        <v>0</v>
      </c>
      <c r="G2" s="13" t="s">
        <v>1</v>
      </c>
      <c r="H2" s="13" t="s">
        <v>2</v>
      </c>
      <c r="I2" s="13" t="s">
        <v>269</v>
      </c>
      <c r="J2" s="13" t="s">
        <v>270</v>
      </c>
      <c r="K2" s="13" t="s">
        <v>271</v>
      </c>
      <c r="L2" s="13" t="s">
        <v>272</v>
      </c>
      <c r="M2" s="13" t="s">
        <v>3</v>
      </c>
      <c r="N2" s="13" t="s">
        <v>5</v>
      </c>
      <c r="O2" s="13" t="s">
        <v>4</v>
      </c>
      <c r="P2" s="13" t="s">
        <v>6</v>
      </c>
      <c r="Q2" s="15" t="s">
        <v>276</v>
      </c>
    </row>
    <row r="3" spans="1:19">
      <c r="A3" s="18" t="s">
        <v>520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49"/>
    </row>
    <row r="4" spans="1:19">
      <c r="A4" s="6" t="s">
        <v>234</v>
      </c>
      <c r="B4" s="16">
        <v>44.545000000000002</v>
      </c>
      <c r="C4" s="16">
        <v>9.0999999999999998E-2</v>
      </c>
      <c r="D4" s="16">
        <v>2.597</v>
      </c>
      <c r="E4" s="16">
        <v>9.1270000000000007</v>
      </c>
      <c r="F4" s="16">
        <v>0.13500000000000001</v>
      </c>
      <c r="G4" s="16">
        <v>39.375999999999998</v>
      </c>
      <c r="H4" s="16">
        <v>2.673</v>
      </c>
      <c r="I4" s="16">
        <v>0.26200000000000001</v>
      </c>
      <c r="J4" s="16">
        <v>2.3E-2</v>
      </c>
      <c r="K4" s="16">
        <v>1.9E-2</v>
      </c>
      <c r="L4" s="16">
        <v>0.44140000000000001</v>
      </c>
      <c r="M4" s="16">
        <v>0.23899999999999999</v>
      </c>
      <c r="N4" s="16">
        <v>0.42008401680380297</v>
      </c>
      <c r="O4" s="16">
        <f>SUM(B4:N4)</f>
        <v>99.948484016803818</v>
      </c>
      <c r="P4" s="41">
        <f>100*(G4/40.304)/(G4/40.304+E4*0.8998/71.844)</f>
        <v>89.525207572044522</v>
      </c>
      <c r="Q4" s="39">
        <f>(L4/151.9192)/(L4/151.9192+D4/101.9061)*100</f>
        <v>10.234303684624328</v>
      </c>
      <c r="S4" s="16"/>
    </row>
    <row r="5" spans="1:19">
      <c r="A5" s="6" t="s">
        <v>258</v>
      </c>
      <c r="B5" s="16">
        <v>44.433</v>
      </c>
      <c r="C5" s="16">
        <v>8.5999999999999993E-2</v>
      </c>
      <c r="D5" s="16">
        <v>2.6819999999999999</v>
      </c>
      <c r="E5" s="16">
        <v>9.1129999999999995</v>
      </c>
      <c r="F5" s="16">
        <v>0.13200000000000001</v>
      </c>
      <c r="G5" s="16">
        <v>39.151000000000003</v>
      </c>
      <c r="H5" s="16">
        <v>2.8260000000000001</v>
      </c>
      <c r="I5" s="16">
        <v>0.26500000000000001</v>
      </c>
      <c r="J5" s="16">
        <v>2.1999999999999999E-2</v>
      </c>
      <c r="K5" s="16">
        <v>1.6E-2</v>
      </c>
      <c r="L5" s="16">
        <v>0.43619999999999998</v>
      </c>
      <c r="M5" s="16">
        <v>0.23630000000000001</v>
      </c>
      <c r="N5" s="16">
        <v>0.2878697637479446</v>
      </c>
      <c r="O5" s="16">
        <f t="shared" ref="O5:O13" si="0">SUM(B5:N5)</f>
        <v>99.686369763747962</v>
      </c>
      <c r="P5" s="41">
        <f t="shared" ref="P5:P26" si="1">100*(G5/40.304)/(G5/40.304+E5*0.8998/71.844)</f>
        <v>89.485799200954872</v>
      </c>
      <c r="Q5" s="39">
        <f t="shared" ref="Q5:Q26" si="2">(L5/151.9192)/(L5/151.9192+D5/101.9061)*100</f>
        <v>9.8365933240241308</v>
      </c>
      <c r="S5" s="16"/>
    </row>
    <row r="6" spans="1:19">
      <c r="A6" s="6" t="s">
        <v>235</v>
      </c>
      <c r="B6" s="16">
        <v>45.046999999999997</v>
      </c>
      <c r="C6" s="16">
        <v>0.14499999999999999</v>
      </c>
      <c r="D6" s="16">
        <v>3.4580000000000002</v>
      </c>
      <c r="E6" s="16">
        <v>9.4909999999999997</v>
      </c>
      <c r="F6" s="16">
        <v>0.14399999999999999</v>
      </c>
      <c r="G6" s="16">
        <v>37.517000000000003</v>
      </c>
      <c r="H6" s="16">
        <v>3.0960000000000001</v>
      </c>
      <c r="I6" s="16">
        <v>0.35199999999999998</v>
      </c>
      <c r="J6" s="16">
        <v>2.7E-2</v>
      </c>
      <c r="K6" s="16">
        <v>1.9E-2</v>
      </c>
      <c r="L6" s="16">
        <v>0.34129999999999999</v>
      </c>
      <c r="M6" s="16">
        <v>0.2198</v>
      </c>
      <c r="N6" s="16">
        <v>0.269811132207181</v>
      </c>
      <c r="O6" s="16">
        <f t="shared" si="0"/>
        <v>100.1269111322072</v>
      </c>
      <c r="P6" s="41">
        <f t="shared" si="1"/>
        <v>88.676144766446143</v>
      </c>
      <c r="Q6" s="39">
        <f t="shared" si="2"/>
        <v>6.209513886079951</v>
      </c>
    </row>
    <row r="7" spans="1:19">
      <c r="A7" s="6" t="s">
        <v>236</v>
      </c>
      <c r="B7" s="16">
        <v>44.128</v>
      </c>
      <c r="C7" s="16">
        <v>0.11600000000000001</v>
      </c>
      <c r="D7" s="16">
        <v>3.19</v>
      </c>
      <c r="E7" s="16">
        <v>9.3680000000000003</v>
      </c>
      <c r="F7" s="16">
        <v>0.13800000000000001</v>
      </c>
      <c r="G7" s="16">
        <v>38.572000000000003</v>
      </c>
      <c r="H7" s="16">
        <v>2.782</v>
      </c>
      <c r="I7" s="16">
        <v>0.30499999999999999</v>
      </c>
      <c r="J7" s="16">
        <v>0.03</v>
      </c>
      <c r="K7" s="16">
        <v>1.6E-2</v>
      </c>
      <c r="L7" s="16">
        <v>0.36549999999999999</v>
      </c>
      <c r="M7" s="16">
        <v>0.2271</v>
      </c>
      <c r="N7" s="16">
        <v>0.3267973856205052</v>
      </c>
      <c r="O7" s="16">
        <f t="shared" si="0"/>
        <v>99.564397385620509</v>
      </c>
      <c r="P7" s="41">
        <f t="shared" si="1"/>
        <v>89.079195224425774</v>
      </c>
      <c r="Q7" s="39">
        <f t="shared" si="2"/>
        <v>7.137171343935095</v>
      </c>
    </row>
    <row r="8" spans="1:19">
      <c r="A8" s="6" t="s">
        <v>237</v>
      </c>
      <c r="B8" s="16">
        <v>44.868000000000002</v>
      </c>
      <c r="C8" s="16">
        <v>9.8000000000000004E-2</v>
      </c>
      <c r="D8" s="16">
        <v>2.8519999999999999</v>
      </c>
      <c r="E8" s="16">
        <v>9.4480000000000004</v>
      </c>
      <c r="F8" s="16">
        <v>0.14099999999999999</v>
      </c>
      <c r="G8" s="16">
        <v>38.664000000000001</v>
      </c>
      <c r="H8" s="16">
        <v>2.774</v>
      </c>
      <c r="I8" s="16">
        <v>0.27400000000000002</v>
      </c>
      <c r="J8" s="16">
        <v>5.2999999999999999E-2</v>
      </c>
      <c r="K8" s="16">
        <v>2.7E-2</v>
      </c>
      <c r="L8" s="16">
        <v>0.3851</v>
      </c>
      <c r="M8" s="16">
        <v>0.23530000000000001</v>
      </c>
      <c r="N8" s="16">
        <v>0.60301507537619314</v>
      </c>
      <c r="O8" s="16">
        <f t="shared" si="0"/>
        <v>100.42241507537618</v>
      </c>
      <c r="P8" s="41">
        <f t="shared" si="1"/>
        <v>89.019505140288928</v>
      </c>
      <c r="Q8" s="39">
        <f t="shared" si="2"/>
        <v>8.3053074249090724</v>
      </c>
    </row>
    <row r="9" spans="1:19">
      <c r="A9" s="6" t="s">
        <v>238</v>
      </c>
      <c r="B9" s="16">
        <v>44.286999999999999</v>
      </c>
      <c r="C9" s="16">
        <v>7.6999999999999999E-2</v>
      </c>
      <c r="D9" s="16">
        <v>2.3570000000000002</v>
      </c>
      <c r="E9" s="16">
        <v>9.2240000000000002</v>
      </c>
      <c r="F9" s="16">
        <v>0.13300000000000001</v>
      </c>
      <c r="G9" s="16">
        <v>40.674999999999997</v>
      </c>
      <c r="H9" s="16">
        <v>2.0659999999999998</v>
      </c>
      <c r="I9" s="16">
        <v>0.22700000000000001</v>
      </c>
      <c r="J9" s="16">
        <v>2.4E-2</v>
      </c>
      <c r="K9" s="16">
        <v>1.4E-2</v>
      </c>
      <c r="L9" s="16">
        <v>0.38890000000000002</v>
      </c>
      <c r="M9" s="16">
        <v>0.25969999999999999</v>
      </c>
      <c r="N9" s="16">
        <v>0.46999999999997044</v>
      </c>
      <c r="O9" s="16">
        <f t="shared" si="0"/>
        <v>100.20259999999996</v>
      </c>
      <c r="P9" s="41">
        <f t="shared" si="1"/>
        <v>89.728671795731046</v>
      </c>
      <c r="Q9" s="39">
        <f t="shared" si="2"/>
        <v>9.9649988216993943</v>
      </c>
    </row>
    <row r="10" spans="1:19">
      <c r="A10" s="6" t="s">
        <v>239</v>
      </c>
      <c r="B10" s="16">
        <v>45.149000000000001</v>
      </c>
      <c r="C10" s="16">
        <v>5.3999999999999999E-2</v>
      </c>
      <c r="D10" s="16">
        <v>2.52</v>
      </c>
      <c r="E10" s="16">
        <v>9.39</v>
      </c>
      <c r="F10" s="16">
        <v>0.13800000000000001</v>
      </c>
      <c r="G10" s="16">
        <v>38.863</v>
      </c>
      <c r="H10" s="16">
        <v>2.8490000000000002</v>
      </c>
      <c r="I10" s="16">
        <v>0.17499999999999999</v>
      </c>
      <c r="J10" s="16">
        <v>2.9000000000000001E-2</v>
      </c>
      <c r="K10" s="16">
        <v>2.5999999999999999E-2</v>
      </c>
      <c r="L10" s="16">
        <v>0.39019999999999999</v>
      </c>
      <c r="M10" s="16">
        <v>0.2361</v>
      </c>
      <c r="N10" s="16">
        <v>0.52527254707614535</v>
      </c>
      <c r="O10" s="16">
        <f t="shared" si="0"/>
        <v>100.34457254707613</v>
      </c>
      <c r="P10" s="41">
        <f t="shared" si="1"/>
        <v>89.129391703132825</v>
      </c>
      <c r="Q10" s="39">
        <f t="shared" si="2"/>
        <v>9.4093106128471931</v>
      </c>
    </row>
    <row r="11" spans="1:19">
      <c r="A11" s="6" t="s">
        <v>240</v>
      </c>
      <c r="B11" s="16">
        <v>44.94</v>
      </c>
      <c r="C11" s="16">
        <v>8.6999999999999994E-2</v>
      </c>
      <c r="D11" s="16">
        <v>2.8130000000000002</v>
      </c>
      <c r="E11" s="16">
        <v>9.33</v>
      </c>
      <c r="F11" s="16">
        <v>0.13500000000000001</v>
      </c>
      <c r="G11" s="16">
        <v>38.76</v>
      </c>
      <c r="H11" s="16">
        <v>2.915</v>
      </c>
      <c r="I11" s="16">
        <v>0.25700000000000001</v>
      </c>
      <c r="J11" s="16">
        <v>2.9000000000000001E-2</v>
      </c>
      <c r="K11" s="16">
        <v>1.4E-2</v>
      </c>
      <c r="L11" s="16">
        <v>0.40229999999999999</v>
      </c>
      <c r="M11" s="16">
        <v>0.23699999999999999</v>
      </c>
      <c r="N11" s="16">
        <v>0.33663366336625555</v>
      </c>
      <c r="O11" s="16">
        <f t="shared" si="0"/>
        <v>100.25593366336625</v>
      </c>
      <c r="P11" s="41">
        <f t="shared" si="1"/>
        <v>89.165733887250155</v>
      </c>
      <c r="Q11" s="39">
        <f t="shared" si="2"/>
        <v>8.753542221753758</v>
      </c>
    </row>
    <row r="12" spans="1:19">
      <c r="A12" s="6" t="s">
        <v>241</v>
      </c>
      <c r="B12" s="16">
        <v>45.173999999999999</v>
      </c>
      <c r="C12" s="16">
        <v>9.2999999999999999E-2</v>
      </c>
      <c r="D12" s="16">
        <v>3.1190000000000002</v>
      </c>
      <c r="E12" s="16">
        <v>9.2530000000000001</v>
      </c>
      <c r="F12" s="16">
        <v>0.14000000000000001</v>
      </c>
      <c r="G12" s="16">
        <v>38.154000000000003</v>
      </c>
      <c r="H12" s="16">
        <v>2.7549999999999999</v>
      </c>
      <c r="I12" s="16">
        <v>0.28399999999999997</v>
      </c>
      <c r="J12" s="16">
        <v>3.1E-2</v>
      </c>
      <c r="K12" s="16">
        <v>6.8000000000000005E-2</v>
      </c>
      <c r="L12" s="16">
        <v>0.3594</v>
      </c>
      <c r="M12" s="16">
        <v>0.2238</v>
      </c>
      <c r="N12" s="16">
        <v>0.6990911814638866</v>
      </c>
      <c r="O12" s="16">
        <f t="shared" si="0"/>
        <v>100.35329118146389</v>
      </c>
      <c r="P12" s="41">
        <f t="shared" si="1"/>
        <v>89.093349236627077</v>
      </c>
      <c r="Q12" s="39">
        <f t="shared" si="2"/>
        <v>7.1748967453426129</v>
      </c>
    </row>
    <row r="13" spans="1:19">
      <c r="A13" s="6" t="s">
        <v>242</v>
      </c>
      <c r="B13" s="16">
        <v>44.22</v>
      </c>
      <c r="C13" s="16">
        <v>4.4999999999999998E-2</v>
      </c>
      <c r="D13" s="16">
        <v>2.42</v>
      </c>
      <c r="E13" s="16">
        <v>9.4290000000000003</v>
      </c>
      <c r="F13" s="16">
        <v>0.13800000000000001</v>
      </c>
      <c r="G13" s="16">
        <v>40.470999999999997</v>
      </c>
      <c r="H13" s="16">
        <v>2.1869999999999998</v>
      </c>
      <c r="I13" s="16">
        <v>0.121</v>
      </c>
      <c r="J13" s="16">
        <v>2.4E-2</v>
      </c>
      <c r="K13" s="16">
        <v>1.2999999999999999E-2</v>
      </c>
      <c r="L13" s="16">
        <v>0.38969999999999999</v>
      </c>
      <c r="M13" s="16">
        <v>0.24460000000000001</v>
      </c>
      <c r="N13" s="16">
        <v>0.12977937506173678</v>
      </c>
      <c r="O13" s="16">
        <f t="shared" si="0"/>
        <v>99.832079375061738</v>
      </c>
      <c r="P13" s="41">
        <f t="shared" si="1"/>
        <v>89.477061156472374</v>
      </c>
      <c r="Q13" s="39">
        <f t="shared" si="2"/>
        <v>9.7488887472016899</v>
      </c>
    </row>
    <row r="14" spans="1:19">
      <c r="A14" s="6" t="s">
        <v>243</v>
      </c>
      <c r="B14" s="16">
        <v>45.252000000000002</v>
      </c>
      <c r="C14" s="16">
        <v>0.13300000000000001</v>
      </c>
      <c r="D14" s="16">
        <v>3.226</v>
      </c>
      <c r="E14" s="16">
        <v>9.1920000000000002</v>
      </c>
      <c r="F14" s="16">
        <v>0.13900000000000001</v>
      </c>
      <c r="G14" s="16">
        <v>37.718000000000004</v>
      </c>
      <c r="H14" s="16">
        <v>3.1659999999999999</v>
      </c>
      <c r="I14" s="16">
        <v>0.34200000000000003</v>
      </c>
      <c r="J14" s="16">
        <v>2.5999999999999999E-2</v>
      </c>
      <c r="K14" s="16">
        <v>1.6E-2</v>
      </c>
      <c r="L14" s="16">
        <v>0.35070000000000001</v>
      </c>
      <c r="M14" s="16">
        <v>0.21859999999999999</v>
      </c>
      <c r="N14" s="16">
        <v>0.24028834601536966</v>
      </c>
      <c r="O14" s="16">
        <f t="shared" ref="O14:O26" si="3">SUM(B14:N14)</f>
        <v>100.01958834601538</v>
      </c>
      <c r="P14" s="41">
        <f t="shared" si="1"/>
        <v>89.045850122100404</v>
      </c>
      <c r="Q14" s="39">
        <f t="shared" si="2"/>
        <v>6.7965848824713362</v>
      </c>
    </row>
    <row r="15" spans="1:19">
      <c r="A15" s="6" t="s">
        <v>244</v>
      </c>
      <c r="B15" s="16">
        <v>44.832999999999998</v>
      </c>
      <c r="C15" s="16">
        <v>6.0999999999999999E-2</v>
      </c>
      <c r="D15" s="16">
        <v>2.5550000000000002</v>
      </c>
      <c r="E15" s="16">
        <v>9.5060000000000002</v>
      </c>
      <c r="F15" s="16">
        <v>0.13800000000000001</v>
      </c>
      <c r="G15" s="16">
        <v>39.741999999999997</v>
      </c>
      <c r="H15" s="16">
        <v>2.3199999999999998</v>
      </c>
      <c r="I15" s="16">
        <v>0.17299999999999999</v>
      </c>
      <c r="J15" s="16">
        <v>2.1000000000000001E-2</v>
      </c>
      <c r="K15" s="16">
        <v>1.2999999999999999E-2</v>
      </c>
      <c r="L15" s="16">
        <v>0.36499999999999999</v>
      </c>
      <c r="M15" s="16">
        <v>0.2419</v>
      </c>
      <c r="N15" s="16">
        <v>0.20006001800493534</v>
      </c>
      <c r="O15" s="16">
        <f t="shared" si="3"/>
        <v>100.16896001800492</v>
      </c>
      <c r="P15" s="41">
        <f t="shared" si="1"/>
        <v>89.2267486232153</v>
      </c>
      <c r="Q15" s="39">
        <f t="shared" si="2"/>
        <v>8.7447488523740464</v>
      </c>
    </row>
    <row r="16" spans="1:19">
      <c r="A16" s="6" t="s">
        <v>274</v>
      </c>
      <c r="B16" s="16">
        <v>44.673999999999999</v>
      </c>
      <c r="C16" s="16">
        <v>5.3999999999999999E-2</v>
      </c>
      <c r="D16" s="16">
        <v>2.476</v>
      </c>
      <c r="E16" s="16">
        <v>9.3829999999999991</v>
      </c>
      <c r="F16" s="16">
        <v>0.13600000000000001</v>
      </c>
      <c r="G16" s="16">
        <v>39.829000000000001</v>
      </c>
      <c r="H16" s="16">
        <v>2.2829999999999999</v>
      </c>
      <c r="I16" s="16">
        <v>0.16300000000000001</v>
      </c>
      <c r="J16" s="16">
        <v>2.5000000000000001E-2</v>
      </c>
      <c r="K16" s="16">
        <v>1.2E-2</v>
      </c>
      <c r="L16" s="16">
        <v>0.379</v>
      </c>
      <c r="M16" s="16">
        <v>0.23980000000000001</v>
      </c>
      <c r="N16" s="16">
        <v>0.25837225479489678</v>
      </c>
      <c r="O16" s="16">
        <f>SUM(B16:N16)</f>
        <v>99.91217225479491</v>
      </c>
      <c r="P16" s="41">
        <f>100*(G16/40.304)/(G16/40.304+E16*0.8998/71.844)</f>
        <v>89.372090115727886</v>
      </c>
      <c r="Q16" s="39">
        <f t="shared" si="2"/>
        <v>9.3116683318463753</v>
      </c>
    </row>
    <row r="17" spans="1:17">
      <c r="A17" s="6" t="s">
        <v>245</v>
      </c>
      <c r="B17" s="16">
        <v>43.658000000000001</v>
      </c>
      <c r="C17" s="16">
        <v>0.05</v>
      </c>
      <c r="D17" s="16">
        <v>2.6040000000000001</v>
      </c>
      <c r="E17" s="16">
        <v>9.4789999999999992</v>
      </c>
      <c r="F17" s="16">
        <v>0.13600000000000001</v>
      </c>
      <c r="G17" s="16">
        <v>40.341999999999999</v>
      </c>
      <c r="H17" s="16">
        <v>2.319</v>
      </c>
      <c r="I17" s="16">
        <v>0.16200000000000001</v>
      </c>
      <c r="J17" s="16">
        <v>2.3E-2</v>
      </c>
      <c r="K17" s="16">
        <v>1.6E-2</v>
      </c>
      <c r="L17" s="16">
        <v>0.4032</v>
      </c>
      <c r="M17" s="16">
        <v>0.24909999999999999</v>
      </c>
      <c r="N17" s="16">
        <v>0.14940239043754497</v>
      </c>
      <c r="O17" s="16">
        <f t="shared" si="3"/>
        <v>99.590702390437556</v>
      </c>
      <c r="P17" s="41">
        <f t="shared" si="1"/>
        <v>89.396936344988617</v>
      </c>
      <c r="Q17" s="39">
        <f t="shared" si="2"/>
        <v>9.4091696764768962</v>
      </c>
    </row>
    <row r="18" spans="1:17">
      <c r="A18" s="6" t="s">
        <v>246</v>
      </c>
      <c r="B18" s="16">
        <v>44.77</v>
      </c>
      <c r="C18" s="16">
        <v>4.8000000000000001E-2</v>
      </c>
      <c r="D18" s="16">
        <v>2.2719999999999998</v>
      </c>
      <c r="E18" s="16">
        <v>9.01</v>
      </c>
      <c r="F18" s="16">
        <v>0.13500000000000001</v>
      </c>
      <c r="G18" s="16">
        <v>40.454999999999998</v>
      </c>
      <c r="H18" s="16">
        <v>2.19</v>
      </c>
      <c r="I18" s="16">
        <v>0.151</v>
      </c>
      <c r="J18" s="16">
        <v>0.02</v>
      </c>
      <c r="K18" s="16">
        <v>1.4999999999999999E-2</v>
      </c>
      <c r="L18" s="16">
        <v>0.40350000000000003</v>
      </c>
      <c r="M18" s="16">
        <v>0.24640000000000001</v>
      </c>
      <c r="N18" s="16">
        <v>0.25780862667267634</v>
      </c>
      <c r="O18" s="16">
        <f t="shared" si="3"/>
        <v>99.973708626672646</v>
      </c>
      <c r="P18" s="41">
        <f t="shared" si="1"/>
        <v>89.893840351649246</v>
      </c>
      <c r="Q18" s="39">
        <f t="shared" si="2"/>
        <v>10.644910681861877</v>
      </c>
    </row>
    <row r="19" spans="1:17">
      <c r="A19" s="6" t="s">
        <v>247</v>
      </c>
      <c r="B19" s="16">
        <v>44.671999999999997</v>
      </c>
      <c r="C19" s="16">
        <v>0.121</v>
      </c>
      <c r="D19" s="16">
        <v>3.141</v>
      </c>
      <c r="E19" s="16">
        <v>9.4969999999999999</v>
      </c>
      <c r="F19" s="16">
        <v>0.13700000000000001</v>
      </c>
      <c r="G19" s="16">
        <v>38.56</v>
      </c>
      <c r="H19" s="16">
        <v>2.74</v>
      </c>
      <c r="I19" s="16">
        <v>0.32600000000000001</v>
      </c>
      <c r="J19" s="16">
        <v>2.5000000000000001E-2</v>
      </c>
      <c r="K19" s="16">
        <v>1.2999999999999999E-2</v>
      </c>
      <c r="L19" s="16">
        <v>0.37109999999999999</v>
      </c>
      <c r="M19" s="16">
        <v>0.22850000000000001</v>
      </c>
      <c r="N19" s="16">
        <v>0.1497753369945139</v>
      </c>
      <c r="O19" s="16">
        <f t="shared" si="3"/>
        <v>99.981375336994503</v>
      </c>
      <c r="P19" s="41">
        <f t="shared" si="1"/>
        <v>88.942376989572139</v>
      </c>
      <c r="Q19" s="39">
        <f t="shared" si="2"/>
        <v>7.3432387733937992</v>
      </c>
    </row>
    <row r="20" spans="1:17">
      <c r="A20" s="6" t="s">
        <v>248</v>
      </c>
      <c r="B20" s="16">
        <v>44.401000000000003</v>
      </c>
      <c r="C20" s="16">
        <v>7.1999999999999995E-2</v>
      </c>
      <c r="D20" s="16">
        <v>2.8530000000000002</v>
      </c>
      <c r="E20" s="16">
        <v>9.7349999999999994</v>
      </c>
      <c r="F20" s="16">
        <v>0.14099999999999999</v>
      </c>
      <c r="G20" s="16">
        <v>39.497</v>
      </c>
      <c r="H20" s="16">
        <v>2.516</v>
      </c>
      <c r="I20" s="16">
        <v>0.255</v>
      </c>
      <c r="J20" s="16">
        <v>2.4E-2</v>
      </c>
      <c r="K20" s="16">
        <v>1.2E-2</v>
      </c>
      <c r="L20" s="16">
        <v>0.34139999999999998</v>
      </c>
      <c r="M20" s="16">
        <v>0.23449999999999999</v>
      </c>
      <c r="N20" s="16">
        <v>0.27946900888317994</v>
      </c>
      <c r="O20" s="16">
        <f t="shared" si="3"/>
        <v>100.36136900888319</v>
      </c>
      <c r="P20" s="41">
        <f t="shared" si="1"/>
        <v>88.935073147396238</v>
      </c>
      <c r="Q20" s="39">
        <f t="shared" si="2"/>
        <v>7.4304863957078027</v>
      </c>
    </row>
    <row r="21" spans="1:17">
      <c r="A21" s="6" t="s">
        <v>249</v>
      </c>
      <c r="B21" s="16">
        <v>44.08</v>
      </c>
      <c r="C21" s="16">
        <v>5.0999999999999997E-2</v>
      </c>
      <c r="D21" s="16">
        <v>2.5070000000000001</v>
      </c>
      <c r="E21" s="16">
        <v>10.14</v>
      </c>
      <c r="F21" s="16">
        <v>0.14399999999999999</v>
      </c>
      <c r="G21" s="16">
        <v>41.704000000000001</v>
      </c>
      <c r="H21" s="16">
        <v>1.7290000000000001</v>
      </c>
      <c r="I21" s="16">
        <v>0.17699999999999999</v>
      </c>
      <c r="J21" s="16">
        <v>2.1000000000000001E-2</v>
      </c>
      <c r="K21" s="16">
        <v>1.2999999999999999E-2</v>
      </c>
      <c r="L21" s="16">
        <v>0.34100000000000003</v>
      </c>
      <c r="M21" s="16">
        <v>0.25659999999999999</v>
      </c>
      <c r="N21" s="16">
        <v>0.22821988489832284</v>
      </c>
      <c r="O21" s="16">
        <f t="shared" si="3"/>
        <v>101.39181988489834</v>
      </c>
      <c r="P21" s="41">
        <f t="shared" si="1"/>
        <v>89.068314879267632</v>
      </c>
      <c r="Q21" s="39">
        <f t="shared" si="2"/>
        <v>8.3611707685665611</v>
      </c>
    </row>
    <row r="22" spans="1:17">
      <c r="A22" s="6" t="s">
        <v>521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41"/>
      <c r="Q22" s="39"/>
    </row>
    <row r="23" spans="1:17">
      <c r="A23" s="6" t="s">
        <v>250</v>
      </c>
      <c r="B23" s="16">
        <v>42.112000000000002</v>
      </c>
      <c r="C23" s="16">
        <v>5.0000000000000001E-3</v>
      </c>
      <c r="D23" s="16">
        <v>1.024</v>
      </c>
      <c r="E23" s="16">
        <v>10.342000000000001</v>
      </c>
      <c r="F23" s="16">
        <v>0.16</v>
      </c>
      <c r="G23" s="16">
        <v>44.665999999999997</v>
      </c>
      <c r="H23" s="16">
        <v>0.58499999999999996</v>
      </c>
      <c r="I23" s="16">
        <v>0.13500000000000001</v>
      </c>
      <c r="J23" s="16">
        <v>3.5000000000000003E-2</v>
      </c>
      <c r="K23" s="16">
        <v>3.7999999999999999E-2</v>
      </c>
      <c r="L23" s="16">
        <v>0.44040000000000001</v>
      </c>
      <c r="M23" s="16">
        <v>0.2762</v>
      </c>
      <c r="N23" s="16">
        <v>6.9846338056467908E-2</v>
      </c>
      <c r="O23" s="16">
        <f t="shared" si="3"/>
        <v>99.888446338056454</v>
      </c>
      <c r="P23" s="41">
        <f t="shared" si="1"/>
        <v>89.535329833651659</v>
      </c>
      <c r="Q23" s="39">
        <f t="shared" si="2"/>
        <v>22.389938381492982</v>
      </c>
    </row>
    <row r="24" spans="1:17">
      <c r="A24" s="6" t="s">
        <v>251</v>
      </c>
      <c r="B24" s="16">
        <v>42.039000000000001</v>
      </c>
      <c r="C24" s="16">
        <v>0.02</v>
      </c>
      <c r="D24" s="16">
        <v>0.83699999999999997</v>
      </c>
      <c r="E24" s="16">
        <v>10.598000000000001</v>
      </c>
      <c r="F24" s="16">
        <v>0.158</v>
      </c>
      <c r="G24" s="16">
        <v>44.427</v>
      </c>
      <c r="H24" s="16">
        <v>0.67700000000000005</v>
      </c>
      <c r="I24" s="16">
        <v>0.122</v>
      </c>
      <c r="J24" s="16">
        <v>4.8000000000000001E-2</v>
      </c>
      <c r="K24" s="16">
        <v>4.2000000000000003E-2</v>
      </c>
      <c r="L24" s="16">
        <v>0.4002</v>
      </c>
      <c r="M24" s="16">
        <v>0.2853</v>
      </c>
      <c r="N24" s="16">
        <v>0.30099327781609392</v>
      </c>
      <c r="O24" s="16">
        <f t="shared" si="3"/>
        <v>99.954493277816113</v>
      </c>
      <c r="P24" s="41">
        <f t="shared" si="1"/>
        <v>89.25264360970759</v>
      </c>
      <c r="Q24" s="39">
        <f t="shared" si="2"/>
        <v>24.284278628826712</v>
      </c>
    </row>
    <row r="25" spans="1:17">
      <c r="A25" s="6" t="s">
        <v>252</v>
      </c>
      <c r="B25" s="16">
        <v>42.889000000000003</v>
      </c>
      <c r="C25" s="16">
        <v>0.01</v>
      </c>
      <c r="D25" s="16">
        <v>0.85599999999999998</v>
      </c>
      <c r="E25" s="16">
        <v>9.4890000000000008</v>
      </c>
      <c r="F25" s="16">
        <v>0.14299999999999999</v>
      </c>
      <c r="G25" s="16">
        <v>45.262</v>
      </c>
      <c r="H25" s="16">
        <v>0.55900000000000005</v>
      </c>
      <c r="I25" s="16">
        <v>0.10199999999999999</v>
      </c>
      <c r="J25" s="16">
        <v>1.6E-2</v>
      </c>
      <c r="K25" s="16">
        <v>2.1000000000000001E-2</v>
      </c>
      <c r="L25" s="16">
        <v>0.47089999999999999</v>
      </c>
      <c r="M25" s="16">
        <v>0.28520000000000001</v>
      </c>
      <c r="N25" s="16">
        <v>0.20020020019973361</v>
      </c>
      <c r="O25" s="16">
        <f t="shared" si="3"/>
        <v>100.30330020019974</v>
      </c>
      <c r="P25" s="41">
        <f t="shared" si="1"/>
        <v>90.430180651934037</v>
      </c>
      <c r="Q25" s="39">
        <f t="shared" si="2"/>
        <v>26.954709825800443</v>
      </c>
    </row>
    <row r="26" spans="1:17">
      <c r="A26" s="12" t="s">
        <v>253</v>
      </c>
      <c r="B26" s="17">
        <v>42.155000000000001</v>
      </c>
      <c r="C26" s="17">
        <v>0.01</v>
      </c>
      <c r="D26" s="17">
        <v>0.92200000000000004</v>
      </c>
      <c r="E26" s="17">
        <v>9.2080000000000002</v>
      </c>
      <c r="F26" s="17">
        <v>0.13400000000000001</v>
      </c>
      <c r="G26" s="17">
        <v>45.624000000000002</v>
      </c>
      <c r="H26" s="17">
        <v>0.57999999999999996</v>
      </c>
      <c r="I26" s="17">
        <v>7.9000000000000001E-2</v>
      </c>
      <c r="J26" s="17">
        <v>3.5000000000000003E-2</v>
      </c>
      <c r="K26" s="17">
        <v>3.4000000000000002E-2</v>
      </c>
      <c r="L26" s="17">
        <v>0.58599999999999997</v>
      </c>
      <c r="M26" s="17">
        <v>0.30209999999999998</v>
      </c>
      <c r="N26" s="17">
        <v>0.7095742554461435</v>
      </c>
      <c r="O26" s="17">
        <f t="shared" si="3"/>
        <v>100.37867425544613</v>
      </c>
      <c r="P26" s="43">
        <f t="shared" si="1"/>
        <v>90.754242025337263</v>
      </c>
      <c r="Q26" s="43">
        <f t="shared" si="2"/>
        <v>29.890398738048717</v>
      </c>
    </row>
    <row r="27" spans="1:17" ht="15.75">
      <c r="A27" s="32" t="s">
        <v>400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7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7">
      <c r="A29" s="6" t="s">
        <v>259</v>
      </c>
    </row>
    <row r="30" spans="1:17" ht="14.25">
      <c r="A30" s="15" t="s">
        <v>263</v>
      </c>
      <c r="B30" s="13" t="s">
        <v>265</v>
      </c>
      <c r="C30" s="13" t="s">
        <v>266</v>
      </c>
      <c r="D30" s="13" t="s">
        <v>267</v>
      </c>
      <c r="E30" s="13" t="s">
        <v>268</v>
      </c>
      <c r="F30" s="13" t="s">
        <v>0</v>
      </c>
      <c r="G30" s="13" t="s">
        <v>1</v>
      </c>
      <c r="H30" s="13" t="s">
        <v>2</v>
      </c>
      <c r="I30" s="13" t="s">
        <v>269</v>
      </c>
      <c r="J30" s="13" t="s">
        <v>270</v>
      </c>
      <c r="K30" s="13" t="s">
        <v>271</v>
      </c>
      <c r="L30" s="13" t="s">
        <v>272</v>
      </c>
      <c r="M30" s="13" t="s">
        <v>3</v>
      </c>
      <c r="N30" s="13" t="s">
        <v>5</v>
      </c>
      <c r="O30" s="13" t="s">
        <v>4</v>
      </c>
    </row>
    <row r="31" spans="1:17">
      <c r="A31" s="6" t="s">
        <v>256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7">
      <c r="A32" s="22" t="s">
        <v>257</v>
      </c>
      <c r="B32" s="10">
        <v>37.963999999999999</v>
      </c>
      <c r="C32" s="10">
        <v>0</v>
      </c>
      <c r="D32" s="10">
        <v>0.22800000000000001</v>
      </c>
      <c r="E32" s="10">
        <v>7.1319999999999997</v>
      </c>
      <c r="F32" s="10">
        <v>0.112</v>
      </c>
      <c r="G32" s="10">
        <v>38.119</v>
      </c>
      <c r="H32" s="10">
        <v>1.85</v>
      </c>
      <c r="I32" s="10">
        <v>3.5000000000000003E-2</v>
      </c>
      <c r="J32" s="10">
        <v>1.7000000000000001E-2</v>
      </c>
      <c r="K32" s="10">
        <v>8.9999999999999993E-3</v>
      </c>
      <c r="L32" s="10">
        <v>0.43380000000000002</v>
      </c>
      <c r="M32" s="10">
        <v>0.30020000000000002</v>
      </c>
      <c r="N32" s="10">
        <v>13.81</v>
      </c>
      <c r="O32" s="10">
        <f>SUM(B32:N32)</f>
        <v>100.01</v>
      </c>
    </row>
    <row r="33" spans="1:15">
      <c r="A33" s="22" t="s">
        <v>261</v>
      </c>
      <c r="B33" s="10">
        <v>37.75</v>
      </c>
      <c r="C33" s="10">
        <v>4.0000000000000001E-3</v>
      </c>
      <c r="D33" s="10">
        <v>0.21</v>
      </c>
      <c r="E33" s="10">
        <v>7.04</v>
      </c>
      <c r="F33" s="10">
        <v>9.7000000000000003E-2</v>
      </c>
      <c r="G33" s="10">
        <v>38.340000000000003</v>
      </c>
      <c r="H33" s="10">
        <v>1.8</v>
      </c>
      <c r="I33" s="10">
        <v>2.8000000000000001E-2</v>
      </c>
      <c r="J33" s="10">
        <v>8.9999999999999993E-3</v>
      </c>
      <c r="K33" s="10">
        <v>3.0000000000000001E-3</v>
      </c>
      <c r="L33" s="10">
        <v>0.42</v>
      </c>
      <c r="M33" s="10">
        <v>0.3</v>
      </c>
      <c r="N33" s="10">
        <v>14.022</v>
      </c>
      <c r="O33" s="10">
        <f>SUM(B33:N33)</f>
        <v>100.02300000000001</v>
      </c>
    </row>
    <row r="34" spans="1:15">
      <c r="A34" s="19" t="s">
        <v>262</v>
      </c>
      <c r="B34" s="23">
        <f>(B32-B33)/B33</f>
        <v>5.6688741721853944E-3</v>
      </c>
      <c r="C34" s="23">
        <f t="shared" ref="C34:O34" si="4">(C32-C33)/C33</f>
        <v>-1</v>
      </c>
      <c r="D34" s="23">
        <f t="shared" si="4"/>
        <v>8.5714285714285798E-2</v>
      </c>
      <c r="E34" s="23">
        <f t="shared" si="4"/>
        <v>1.3068181818181767E-2</v>
      </c>
      <c r="F34" s="23">
        <f t="shared" si="4"/>
        <v>0.15463917525773194</v>
      </c>
      <c r="G34" s="23">
        <f t="shared" si="4"/>
        <v>-5.7642149191445913E-3</v>
      </c>
      <c r="H34" s="23">
        <f t="shared" si="4"/>
        <v>2.7777777777777801E-2</v>
      </c>
      <c r="I34" s="23">
        <f t="shared" si="4"/>
        <v>0.25000000000000011</v>
      </c>
      <c r="J34" s="23">
        <f t="shared" si="4"/>
        <v>0.88888888888888917</v>
      </c>
      <c r="K34" s="23">
        <f t="shared" si="4"/>
        <v>1.9999999999999998</v>
      </c>
      <c r="L34" s="23">
        <f t="shared" si="4"/>
        <v>3.2857142857142939E-2</v>
      </c>
      <c r="M34" s="23">
        <f t="shared" si="4"/>
        <v>6.6666666666677832E-4</v>
      </c>
      <c r="N34" s="23">
        <f t="shared" si="4"/>
        <v>-1.5119098559406628E-2</v>
      </c>
      <c r="O34" s="23">
        <f t="shared" si="4"/>
        <v>-1.2997010687547093E-4</v>
      </c>
    </row>
    <row r="35" spans="1:15">
      <c r="A35" s="18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18" t="s">
        <v>260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>
      <c r="A37" s="22" t="s">
        <v>257</v>
      </c>
      <c r="B37" s="10">
        <v>44.975000000000001</v>
      </c>
      <c r="C37" s="10">
        <v>2.4209999999999998</v>
      </c>
      <c r="D37" s="10">
        <v>13.643000000000001</v>
      </c>
      <c r="E37" s="10">
        <v>13.211</v>
      </c>
      <c r="F37" s="10">
        <v>0.16900000000000001</v>
      </c>
      <c r="G37" s="10">
        <v>7.617</v>
      </c>
      <c r="H37" s="10">
        <v>8.9239999999999995</v>
      </c>
      <c r="I37" s="10">
        <v>3.4169999999999998</v>
      </c>
      <c r="J37" s="10">
        <v>2.2919999999999998</v>
      </c>
      <c r="K37" s="10">
        <v>0.97</v>
      </c>
      <c r="L37" s="10">
        <v>3.1399999999999997E-2</v>
      </c>
      <c r="M37" s="10">
        <v>1.3599999999999999E-2</v>
      </c>
      <c r="N37" s="10">
        <v>2.2999999999999998</v>
      </c>
      <c r="O37" s="10">
        <f>SUM(B37:N37)</f>
        <v>99.984000000000009</v>
      </c>
    </row>
    <row r="38" spans="1:15">
      <c r="A38" s="22" t="s">
        <v>273</v>
      </c>
      <c r="B38" s="10">
        <v>44.64</v>
      </c>
      <c r="C38" s="10">
        <v>2.3690000000000002</v>
      </c>
      <c r="D38" s="10">
        <v>13.83</v>
      </c>
      <c r="E38" s="10">
        <v>13.4</v>
      </c>
      <c r="F38" s="10">
        <v>0.16915209872947684</v>
      </c>
      <c r="G38" s="10">
        <v>7.77</v>
      </c>
      <c r="H38" s="10">
        <v>8.81</v>
      </c>
      <c r="I38" s="10">
        <v>3.38</v>
      </c>
      <c r="J38" s="10">
        <v>2.3199999999999998</v>
      </c>
      <c r="K38" s="10">
        <v>0.94599999999999995</v>
      </c>
      <c r="L38" s="10">
        <v>3.9169409185321954E-2</v>
      </c>
      <c r="M38" s="10">
        <v>1.7816425285397852E-2</v>
      </c>
      <c r="N38" s="10">
        <v>2.2400000000000002</v>
      </c>
      <c r="O38" s="10">
        <f>SUM(B38:N38)</f>
        <v>99.931137933200191</v>
      </c>
    </row>
    <row r="39" spans="1:15">
      <c r="A39" s="20" t="s">
        <v>262</v>
      </c>
      <c r="B39" s="21">
        <f>(B37-B38)/B38</f>
        <v>7.50448028673837E-3</v>
      </c>
      <c r="C39" s="21">
        <f t="shared" ref="C39:O39" si="5">(C37-C38)/C38</f>
        <v>2.1950189953566734E-2</v>
      </c>
      <c r="D39" s="21">
        <f t="shared" si="5"/>
        <v>-1.3521330441070093E-2</v>
      </c>
      <c r="E39" s="21">
        <f t="shared" si="5"/>
        <v>-1.4104477611940303E-2</v>
      </c>
      <c r="F39" s="21">
        <f t="shared" si="5"/>
        <v>-8.9918322396980333E-4</v>
      </c>
      <c r="G39" s="21">
        <f t="shared" si="5"/>
        <v>-1.9691119691119637E-2</v>
      </c>
      <c r="H39" s="21">
        <f t="shared" si="5"/>
        <v>1.2939841089670714E-2</v>
      </c>
      <c r="I39" s="21">
        <f t="shared" si="5"/>
        <v>1.0946745562130154E-2</v>
      </c>
      <c r="J39" s="21">
        <f t="shared" si="5"/>
        <v>-1.2068965517241391E-2</v>
      </c>
      <c r="K39" s="21">
        <f t="shared" si="5"/>
        <v>2.5369978858350975E-2</v>
      </c>
      <c r="L39" s="21">
        <f t="shared" si="5"/>
        <v>-0.19835400499820166</v>
      </c>
      <c r="M39" s="21">
        <f t="shared" si="5"/>
        <v>-0.23665944306199227</v>
      </c>
      <c r="N39" s="21">
        <f t="shared" si="5"/>
        <v>2.6785714285714107E-2</v>
      </c>
      <c r="O39" s="21">
        <f t="shared" si="5"/>
        <v>5.2898493795952171E-4</v>
      </c>
    </row>
    <row r="40" spans="1:15">
      <c r="A40" s="19" t="s">
        <v>275</v>
      </c>
    </row>
    <row r="41" spans="1:15">
      <c r="A41" s="19" t="s">
        <v>264</v>
      </c>
    </row>
    <row r="42" spans="1:15">
      <c r="A42" s="1" t="s">
        <v>438</v>
      </c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0"/>
  <sheetViews>
    <sheetView workbookViewId="0">
      <pane ySplit="1" topLeftCell="A2" activePane="bottomLeft" state="frozen"/>
      <selection pane="bottomLeft"/>
    </sheetView>
  </sheetViews>
  <sheetFormatPr defaultRowHeight="12.75"/>
  <cols>
    <col min="1" max="1" width="9" style="6"/>
    <col min="2" max="2" width="10.875" style="6" customWidth="1"/>
    <col min="3" max="3" width="14.5" style="6" customWidth="1"/>
    <col min="4" max="17" width="6.875" style="8" customWidth="1"/>
    <col min="18" max="18" width="6.875" style="37" customWidth="1"/>
    <col min="19" max="19" width="6.75" style="41" customWidth="1"/>
    <col min="20" max="16384" width="9" style="6"/>
  </cols>
  <sheetData>
    <row r="1" spans="1:19" ht="14.25">
      <c r="A1" s="4" t="s">
        <v>28</v>
      </c>
      <c r="B1" s="4" t="s">
        <v>29</v>
      </c>
      <c r="C1" s="4" t="s">
        <v>30</v>
      </c>
      <c r="D1" s="5" t="s">
        <v>32</v>
      </c>
      <c r="E1" s="5" t="s">
        <v>33</v>
      </c>
      <c r="F1" s="5" t="s">
        <v>34</v>
      </c>
      <c r="G1" s="5" t="s">
        <v>254</v>
      </c>
      <c r="H1" s="5" t="s">
        <v>0</v>
      </c>
      <c r="I1" s="5" t="s">
        <v>1</v>
      </c>
      <c r="J1" s="5" t="s">
        <v>2</v>
      </c>
      <c r="K1" s="5" t="s">
        <v>35</v>
      </c>
      <c r="L1" s="5" t="s">
        <v>36</v>
      </c>
      <c r="M1" s="5" t="s">
        <v>37</v>
      </c>
      <c r="N1" s="5" t="s">
        <v>38</v>
      </c>
      <c r="O1" s="5" t="s">
        <v>3</v>
      </c>
      <c r="P1" s="5" t="s">
        <v>5</v>
      </c>
      <c r="Q1" s="5" t="s">
        <v>4</v>
      </c>
      <c r="R1" s="35" t="s">
        <v>6</v>
      </c>
      <c r="S1" s="36" t="s">
        <v>277</v>
      </c>
    </row>
    <row r="2" spans="1:19" ht="13.5">
      <c r="A2" s="47" t="s">
        <v>434</v>
      </c>
      <c r="B2" s="44"/>
      <c r="C2" s="4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45"/>
      <c r="S2" s="46"/>
    </row>
    <row r="3" spans="1:19">
      <c r="A3" s="6" t="s">
        <v>7</v>
      </c>
      <c r="B3" s="6" t="s">
        <v>31</v>
      </c>
      <c r="C3" s="7" t="s">
        <v>221</v>
      </c>
      <c r="D3" s="8">
        <v>43.82</v>
      </c>
      <c r="E3" s="8">
        <v>0.06</v>
      </c>
      <c r="F3" s="8">
        <v>1.28</v>
      </c>
      <c r="G3" s="8">
        <v>8.14</v>
      </c>
      <c r="H3" s="8">
        <v>0.11</v>
      </c>
      <c r="I3" s="8">
        <v>45.34</v>
      </c>
      <c r="J3" s="8">
        <v>0.55000000000000004</v>
      </c>
      <c r="K3" s="8">
        <v>0.1</v>
      </c>
      <c r="L3" s="8">
        <v>0.09</v>
      </c>
      <c r="M3" s="8">
        <v>0.03</v>
      </c>
      <c r="N3" s="8">
        <v>0.97338845798050255</v>
      </c>
      <c r="O3" s="8">
        <v>0.29485817962496641</v>
      </c>
      <c r="P3" s="8">
        <v>-0.15</v>
      </c>
      <c r="Q3" s="8">
        <f>SUM(D3:P3)</f>
        <v>100.63824663760546</v>
      </c>
      <c r="R3" s="37">
        <f>(I3/40.304)/(I3/40.304+G3*0.8998/71.844)*100</f>
        <v>91.690570652001284</v>
      </c>
      <c r="S3" s="39">
        <f>(N3/151.9192)/(N3/151.9192+F3/101.9601)*100</f>
        <v>33.791504578179747</v>
      </c>
    </row>
    <row r="4" spans="1:19">
      <c r="A4" s="6" t="s">
        <v>8</v>
      </c>
      <c r="B4" s="6" t="s">
        <v>31</v>
      </c>
      <c r="C4" s="7" t="s">
        <v>221</v>
      </c>
      <c r="D4" s="8">
        <v>44.45</v>
      </c>
      <c r="E4" s="8">
        <v>7.0000000000000007E-2</v>
      </c>
      <c r="F4" s="8">
        <v>2.66</v>
      </c>
      <c r="G4" s="8">
        <v>8.4600000000000009</v>
      </c>
      <c r="H4" s="8">
        <v>0.11</v>
      </c>
      <c r="I4" s="8">
        <v>40.590000000000003</v>
      </c>
      <c r="J4" s="8">
        <v>3.17</v>
      </c>
      <c r="K4" s="8">
        <v>0.17</v>
      </c>
      <c r="L4" s="8">
        <v>0.03</v>
      </c>
      <c r="M4" s="8">
        <v>0.01</v>
      </c>
      <c r="N4" s="8">
        <v>1.1791738857337377</v>
      </c>
      <c r="O4" s="8">
        <v>0.26215271904507159</v>
      </c>
      <c r="P4" s="8">
        <v>-0.32</v>
      </c>
      <c r="Q4" s="8">
        <f t="shared" ref="Q4:Q115" si="0">SUM(D4:P4)</f>
        <v>100.84132660477883</v>
      </c>
      <c r="R4" s="37">
        <f t="shared" ref="R4:R115" si="1">(I4/40.304)/(I4/40.304+G4*0.8998/71.844)*100</f>
        <v>90.480583294235871</v>
      </c>
      <c r="S4" s="39">
        <f t="shared" ref="S4:S23" si="2">(N4/151.9192)/(N4/151.9192+F4/101.9601)*100</f>
        <v>22.92980094696739</v>
      </c>
    </row>
    <row r="5" spans="1:19">
      <c r="A5" s="6" t="s">
        <v>9</v>
      </c>
      <c r="B5" s="6" t="s">
        <v>31</v>
      </c>
      <c r="C5" s="7" t="s">
        <v>221</v>
      </c>
      <c r="D5" s="8">
        <v>46.16</v>
      </c>
      <c r="E5" s="8">
        <v>0.33</v>
      </c>
      <c r="F5" s="8">
        <v>2.69</v>
      </c>
      <c r="G5" s="8">
        <v>7.48</v>
      </c>
      <c r="H5" s="8">
        <v>0.11</v>
      </c>
      <c r="I5" s="8">
        <v>36.21</v>
      </c>
      <c r="J5" s="8">
        <v>6.24</v>
      </c>
      <c r="K5" s="8">
        <v>0.28000000000000003</v>
      </c>
      <c r="L5" s="8">
        <v>0.03</v>
      </c>
      <c r="M5" s="8">
        <v>0.01</v>
      </c>
      <c r="N5" s="8">
        <v>1.1309429261040733</v>
      </c>
      <c r="O5" s="8">
        <v>0.22028463915874699</v>
      </c>
      <c r="P5" s="8">
        <v>-0.08</v>
      </c>
      <c r="Q5" s="8">
        <f t="shared" si="0"/>
        <v>100.81122756526281</v>
      </c>
      <c r="R5" s="37">
        <f t="shared" si="1"/>
        <v>90.55722161369934</v>
      </c>
      <c r="S5" s="39">
        <f t="shared" si="2"/>
        <v>22.007030779400669</v>
      </c>
    </row>
    <row r="6" spans="1:19">
      <c r="A6" s="6" t="s">
        <v>10</v>
      </c>
      <c r="B6" s="6" t="s">
        <v>31</v>
      </c>
      <c r="C6" s="7" t="s">
        <v>221</v>
      </c>
      <c r="D6" s="8">
        <v>39.520000000000003</v>
      </c>
      <c r="E6" s="8">
        <v>0.08</v>
      </c>
      <c r="F6" s="8">
        <v>0.73</v>
      </c>
      <c r="G6" s="8">
        <v>12.89</v>
      </c>
      <c r="H6" s="8">
        <v>0.14000000000000001</v>
      </c>
      <c r="I6" s="8">
        <v>46.06</v>
      </c>
      <c r="J6" s="8">
        <v>0.37</v>
      </c>
      <c r="K6" s="8">
        <v>0.03</v>
      </c>
      <c r="L6" s="8">
        <v>0.04</v>
      </c>
      <c r="M6" s="8">
        <v>0.02</v>
      </c>
      <c r="N6" s="8">
        <v>3.0885352693759729</v>
      </c>
      <c r="O6" s="8">
        <v>0.31025647040382742</v>
      </c>
      <c r="P6" s="8">
        <v>-0.69</v>
      </c>
      <c r="Q6" s="8">
        <f t="shared" si="0"/>
        <v>102.58879173977981</v>
      </c>
      <c r="R6" s="37">
        <f t="shared" si="1"/>
        <v>87.622117324414859</v>
      </c>
      <c r="S6" s="39">
        <f t="shared" si="2"/>
        <v>73.955182431914153</v>
      </c>
    </row>
    <row r="7" spans="1:19">
      <c r="A7" s="6" t="s">
        <v>11</v>
      </c>
      <c r="B7" s="6" t="s">
        <v>31</v>
      </c>
      <c r="C7" s="7" t="s">
        <v>221</v>
      </c>
      <c r="D7" s="8">
        <v>43.92</v>
      </c>
      <c r="E7" s="8">
        <v>0.1</v>
      </c>
      <c r="F7" s="8">
        <v>3.31</v>
      </c>
      <c r="G7" s="8">
        <v>8.91</v>
      </c>
      <c r="H7" s="8">
        <v>0.12</v>
      </c>
      <c r="I7" s="8">
        <v>40.130000000000003</v>
      </c>
      <c r="J7" s="8">
        <v>3.05</v>
      </c>
      <c r="K7" s="8">
        <v>0.16</v>
      </c>
      <c r="L7" s="8">
        <v>0.01</v>
      </c>
      <c r="M7" s="8">
        <v>0.01</v>
      </c>
      <c r="N7" s="8">
        <v>1.1581276488044296</v>
      </c>
      <c r="O7" s="8">
        <v>0.26787935611159008</v>
      </c>
      <c r="P7" s="8">
        <v>-0.34</v>
      </c>
      <c r="Q7" s="8">
        <f t="shared" si="0"/>
        <v>100.80600700491603</v>
      </c>
      <c r="R7" s="37">
        <f t="shared" si="1"/>
        <v>89.92192106547931</v>
      </c>
      <c r="S7" s="39">
        <f t="shared" si="2"/>
        <v>19.016924778813053</v>
      </c>
    </row>
    <row r="8" spans="1:19">
      <c r="A8" s="6" t="s">
        <v>12</v>
      </c>
      <c r="B8" s="6" t="s">
        <v>31</v>
      </c>
      <c r="C8" s="7" t="s">
        <v>221</v>
      </c>
      <c r="D8" s="8">
        <v>43.8</v>
      </c>
      <c r="E8" s="8">
        <v>0.02</v>
      </c>
      <c r="F8" s="8">
        <v>0.74</v>
      </c>
      <c r="G8" s="8">
        <v>9.07</v>
      </c>
      <c r="H8" s="8">
        <v>0.11</v>
      </c>
      <c r="I8" s="8">
        <v>45.61</v>
      </c>
      <c r="J8" s="8">
        <v>0.44</v>
      </c>
      <c r="K8" s="8">
        <v>0.03</v>
      </c>
      <c r="L8" s="8">
        <v>0.02</v>
      </c>
      <c r="M8" s="8">
        <v>0.01</v>
      </c>
      <c r="N8" s="8">
        <v>1.0023270337583012</v>
      </c>
      <c r="O8" s="8">
        <v>0.30007578228557219</v>
      </c>
      <c r="P8" s="8">
        <v>-0.52</v>
      </c>
      <c r="Q8" s="8">
        <f t="shared" si="0"/>
        <v>100.63240281604388</v>
      </c>
      <c r="R8" s="37">
        <f t="shared" si="1"/>
        <v>90.877626963734429</v>
      </c>
      <c r="S8" s="39">
        <f t="shared" si="2"/>
        <v>47.618358254240945</v>
      </c>
    </row>
    <row r="9" spans="1:19">
      <c r="A9" s="6" t="s">
        <v>13</v>
      </c>
      <c r="B9" s="6" t="s">
        <v>31</v>
      </c>
      <c r="C9" s="7" t="s">
        <v>221</v>
      </c>
      <c r="D9" s="8">
        <v>44.41</v>
      </c>
      <c r="E9" s="8">
        <v>7.0000000000000007E-2</v>
      </c>
      <c r="F9" s="8">
        <v>2.7</v>
      </c>
      <c r="G9" s="8">
        <v>8.48</v>
      </c>
      <c r="H9" s="8">
        <v>0.11</v>
      </c>
      <c r="I9" s="8">
        <v>41.97</v>
      </c>
      <c r="J9" s="8">
        <v>1.83</v>
      </c>
      <c r="K9" s="8">
        <v>0.12</v>
      </c>
      <c r="L9" s="8">
        <v>0.04</v>
      </c>
      <c r="M9" s="8">
        <v>0.02</v>
      </c>
      <c r="N9" s="8">
        <v>1.3039897630783848</v>
      </c>
      <c r="O9" s="8">
        <v>0.27755100982393249</v>
      </c>
      <c r="P9" s="8">
        <v>-0.36</v>
      </c>
      <c r="Q9" s="8">
        <f t="shared" si="0"/>
        <v>100.97154077290233</v>
      </c>
      <c r="R9" s="37">
        <f t="shared" si="1"/>
        <v>90.744868505093734</v>
      </c>
      <c r="S9" s="39">
        <f t="shared" si="2"/>
        <v>24.479087921877653</v>
      </c>
    </row>
    <row r="10" spans="1:19">
      <c r="A10" s="6" t="s">
        <v>14</v>
      </c>
      <c r="B10" s="6" t="s">
        <v>31</v>
      </c>
      <c r="C10" s="7" t="s">
        <v>221</v>
      </c>
      <c r="D10" s="8">
        <v>43.43</v>
      </c>
      <c r="E10" s="8">
        <v>0.04</v>
      </c>
      <c r="F10" s="8">
        <v>1.74</v>
      </c>
      <c r="G10" s="8">
        <v>9.1199999999999992</v>
      </c>
      <c r="H10" s="8">
        <v>0.11</v>
      </c>
      <c r="I10" s="8">
        <v>43.81</v>
      </c>
      <c r="J10" s="8">
        <v>1.4</v>
      </c>
      <c r="K10" s="8">
        <v>7.0000000000000007E-2</v>
      </c>
      <c r="L10" s="8">
        <v>0.02</v>
      </c>
      <c r="M10" s="8">
        <v>0.01</v>
      </c>
      <c r="N10" s="8">
        <v>1.0733580833947163</v>
      </c>
      <c r="O10" s="8">
        <v>0.29943948927818126</v>
      </c>
      <c r="P10" s="8">
        <v>-0.39</v>
      </c>
      <c r="Q10" s="8">
        <f t="shared" si="0"/>
        <v>100.73279757267291</v>
      </c>
      <c r="R10" s="37">
        <f t="shared" si="1"/>
        <v>90.491084006039728</v>
      </c>
      <c r="S10" s="39">
        <f t="shared" si="2"/>
        <v>29.279244319142013</v>
      </c>
    </row>
    <row r="11" spans="1:19">
      <c r="A11" s="6" t="s">
        <v>15</v>
      </c>
      <c r="B11" s="6" t="s">
        <v>31</v>
      </c>
      <c r="C11" s="7" t="s">
        <v>221</v>
      </c>
      <c r="D11" s="8">
        <v>43.71</v>
      </c>
      <c r="E11" s="8">
        <v>0.04</v>
      </c>
      <c r="F11" s="8">
        <v>0.77</v>
      </c>
      <c r="G11" s="8">
        <v>8.1999999999999993</v>
      </c>
      <c r="H11" s="8">
        <v>0.1</v>
      </c>
      <c r="I11" s="8">
        <v>46.18</v>
      </c>
      <c r="J11" s="8">
        <v>0.43</v>
      </c>
      <c r="K11" s="8">
        <v>0.1</v>
      </c>
      <c r="L11" s="8">
        <v>0.13</v>
      </c>
      <c r="M11" s="8">
        <v>0.02</v>
      </c>
      <c r="N11" s="8">
        <v>1.2604357449885666</v>
      </c>
      <c r="O11" s="8">
        <v>0.3257820197841666</v>
      </c>
      <c r="P11" s="8">
        <v>-0.28000000000000003</v>
      </c>
      <c r="Q11" s="8">
        <f t="shared" si="0"/>
        <v>100.98621776477273</v>
      </c>
      <c r="R11" s="37">
        <f t="shared" si="1"/>
        <v>91.774095355455216</v>
      </c>
      <c r="S11" s="39">
        <f t="shared" si="2"/>
        <v>52.349643468595374</v>
      </c>
    </row>
    <row r="12" spans="1:19">
      <c r="A12" s="6" t="s">
        <v>16</v>
      </c>
      <c r="B12" s="6" t="s">
        <v>31</v>
      </c>
      <c r="C12" s="7" t="s">
        <v>221</v>
      </c>
      <c r="D12" s="8">
        <v>44.32</v>
      </c>
      <c r="E12" s="8">
        <v>7.0000000000000007E-2</v>
      </c>
      <c r="F12" s="8">
        <v>1.35</v>
      </c>
      <c r="G12" s="8">
        <v>8.7799999999999994</v>
      </c>
      <c r="H12" s="8">
        <v>0.1</v>
      </c>
      <c r="I12" s="8">
        <v>44.27</v>
      </c>
      <c r="J12" s="8">
        <v>0.47</v>
      </c>
      <c r="K12" s="8">
        <v>7.0000000000000007E-2</v>
      </c>
      <c r="L12" s="8">
        <v>0.03</v>
      </c>
      <c r="M12" s="8">
        <v>0.01</v>
      </c>
      <c r="N12" s="8">
        <v>1.3621592234802227</v>
      </c>
      <c r="O12" s="8">
        <v>0.22104819076761614</v>
      </c>
      <c r="P12" s="8">
        <v>-0.11</v>
      </c>
      <c r="Q12" s="8">
        <f t="shared" si="0"/>
        <v>100.94320741424785</v>
      </c>
      <c r="R12" s="37">
        <f t="shared" si="1"/>
        <v>90.899788205149875</v>
      </c>
      <c r="S12" s="39">
        <f t="shared" si="2"/>
        <v>40.376527238206073</v>
      </c>
    </row>
    <row r="13" spans="1:19">
      <c r="A13" s="6" t="s">
        <v>17</v>
      </c>
      <c r="B13" s="6" t="s">
        <v>31</v>
      </c>
      <c r="C13" s="7" t="s">
        <v>221</v>
      </c>
      <c r="D13" s="8">
        <v>44.1</v>
      </c>
      <c r="E13" s="8">
        <v>0.06</v>
      </c>
      <c r="F13" s="8">
        <v>1.93</v>
      </c>
      <c r="G13" s="8">
        <v>8.43</v>
      </c>
      <c r="H13" s="8">
        <v>0.12</v>
      </c>
      <c r="I13" s="8">
        <v>43.27</v>
      </c>
      <c r="J13" s="8">
        <v>1.29</v>
      </c>
      <c r="K13" s="8">
        <v>0.08</v>
      </c>
      <c r="L13" s="8">
        <v>0.02</v>
      </c>
      <c r="M13" s="8">
        <v>0.01</v>
      </c>
      <c r="N13" s="8">
        <v>1.1818046653499015</v>
      </c>
      <c r="O13" s="8">
        <v>0.277169234019498</v>
      </c>
      <c r="P13" s="8">
        <v>0.1</v>
      </c>
      <c r="Q13" s="8">
        <f t="shared" si="0"/>
        <v>100.86897389936939</v>
      </c>
      <c r="R13" s="37">
        <f t="shared" si="1"/>
        <v>91.046223478901496</v>
      </c>
      <c r="S13" s="39">
        <f t="shared" si="2"/>
        <v>29.126574097790254</v>
      </c>
    </row>
    <row r="14" spans="1:19">
      <c r="A14" s="6" t="s">
        <v>18</v>
      </c>
      <c r="B14" s="6" t="s">
        <v>31</v>
      </c>
      <c r="C14" s="7" t="s">
        <v>221</v>
      </c>
      <c r="D14" s="8">
        <v>43.88</v>
      </c>
      <c r="E14" s="8">
        <v>0.04</v>
      </c>
      <c r="F14" s="8">
        <v>0.94</v>
      </c>
      <c r="G14" s="8">
        <v>7.94</v>
      </c>
      <c r="H14" s="8">
        <v>0.11</v>
      </c>
      <c r="I14" s="8">
        <v>45.54</v>
      </c>
      <c r="J14" s="8">
        <v>0.63</v>
      </c>
      <c r="K14" s="8">
        <v>0.13</v>
      </c>
      <c r="L14" s="8">
        <v>0.18</v>
      </c>
      <c r="M14" s="8">
        <v>0.01</v>
      </c>
      <c r="N14" s="8">
        <v>1.2206817418998734</v>
      </c>
      <c r="O14" s="8">
        <v>0.31852827949990975</v>
      </c>
      <c r="P14" s="8">
        <v>-0.02</v>
      </c>
      <c r="Q14" s="8">
        <f t="shared" si="0"/>
        <v>100.91921002139978</v>
      </c>
      <c r="R14" s="37">
        <f t="shared" si="1"/>
        <v>91.910935515720922</v>
      </c>
      <c r="S14" s="39">
        <f t="shared" si="2"/>
        <v>46.568345325562362</v>
      </c>
    </row>
    <row r="15" spans="1:19">
      <c r="A15" s="6" t="s">
        <v>19</v>
      </c>
      <c r="B15" s="6" t="s">
        <v>31</v>
      </c>
      <c r="C15" s="7" t="s">
        <v>221</v>
      </c>
      <c r="D15" s="8">
        <v>44.54</v>
      </c>
      <c r="E15" s="8">
        <v>0.14000000000000001</v>
      </c>
      <c r="F15" s="8">
        <v>3.48</v>
      </c>
      <c r="G15" s="8">
        <v>8.7799999999999994</v>
      </c>
      <c r="H15" s="8">
        <v>0.12</v>
      </c>
      <c r="I15" s="8">
        <v>39.44</v>
      </c>
      <c r="J15" s="8">
        <v>2.85</v>
      </c>
      <c r="K15" s="8">
        <v>0.19</v>
      </c>
      <c r="L15" s="8">
        <v>0.03</v>
      </c>
      <c r="M15" s="8">
        <v>0.01</v>
      </c>
      <c r="N15" s="8">
        <v>1.2043124465104114</v>
      </c>
      <c r="O15" s="8">
        <v>0.27844182003427986</v>
      </c>
      <c r="P15" s="8">
        <v>-0.19</v>
      </c>
      <c r="Q15" s="8">
        <f t="shared" si="0"/>
        <v>100.87275426654469</v>
      </c>
      <c r="R15" s="37">
        <f t="shared" si="1"/>
        <v>89.897918234822797</v>
      </c>
      <c r="S15" s="39">
        <f t="shared" si="2"/>
        <v>18.848404082621972</v>
      </c>
    </row>
    <row r="16" spans="1:19">
      <c r="A16" s="6" t="s">
        <v>20</v>
      </c>
      <c r="B16" s="6" t="s">
        <v>31</v>
      </c>
      <c r="C16" s="7" t="s">
        <v>221</v>
      </c>
      <c r="D16" s="8">
        <v>43.32</v>
      </c>
      <c r="E16" s="8">
        <v>0.08</v>
      </c>
      <c r="F16" s="8">
        <v>2.95</v>
      </c>
      <c r="G16" s="8">
        <v>8.94</v>
      </c>
      <c r="H16" s="8">
        <v>0.12</v>
      </c>
      <c r="I16" s="8">
        <v>42.19</v>
      </c>
      <c r="J16" s="8">
        <v>1.77</v>
      </c>
      <c r="K16" s="8">
        <v>0.09</v>
      </c>
      <c r="L16" s="8">
        <v>0.03</v>
      </c>
      <c r="M16" s="8">
        <v>0.01</v>
      </c>
      <c r="N16" s="8">
        <v>0.97806539952034877</v>
      </c>
      <c r="O16" s="8">
        <v>0.28760443934070956</v>
      </c>
      <c r="P16" s="8">
        <v>-0.13</v>
      </c>
      <c r="Q16" s="8">
        <f t="shared" si="0"/>
        <v>100.63566983886106</v>
      </c>
      <c r="R16" s="37">
        <f t="shared" si="1"/>
        <v>90.33729520983033</v>
      </c>
      <c r="S16" s="39">
        <f t="shared" si="2"/>
        <v>18.201555781926604</v>
      </c>
    </row>
    <row r="17" spans="1:19">
      <c r="A17" s="6" t="s">
        <v>21</v>
      </c>
      <c r="B17" s="6" t="s">
        <v>31</v>
      </c>
      <c r="C17" s="7" t="s">
        <v>221</v>
      </c>
      <c r="D17" s="8">
        <v>43.31</v>
      </c>
      <c r="E17" s="8">
        <v>0.05</v>
      </c>
      <c r="F17" s="8">
        <v>1.95</v>
      </c>
      <c r="G17" s="8">
        <v>9.2100000000000009</v>
      </c>
      <c r="H17" s="8">
        <v>0.11</v>
      </c>
      <c r="I17" s="8">
        <v>43.08</v>
      </c>
      <c r="J17" s="8">
        <v>1.83</v>
      </c>
      <c r="K17" s="8">
        <v>0.11</v>
      </c>
      <c r="L17" s="8">
        <v>0.02</v>
      </c>
      <c r="M17" s="8">
        <v>0.01</v>
      </c>
      <c r="N17" s="8">
        <v>1.4708981142816482</v>
      </c>
      <c r="O17" s="8">
        <v>0.33036332943738139</v>
      </c>
      <c r="P17" s="8">
        <v>-0.32</v>
      </c>
      <c r="Q17" s="8">
        <f t="shared" si="0"/>
        <v>101.16126144371904</v>
      </c>
      <c r="R17" s="37">
        <f t="shared" si="1"/>
        <v>90.259515323309429</v>
      </c>
      <c r="S17" s="39">
        <f t="shared" si="2"/>
        <v>33.609985818933843</v>
      </c>
    </row>
    <row r="18" spans="1:19">
      <c r="A18" s="6" t="s">
        <v>22</v>
      </c>
      <c r="B18" s="6" t="s">
        <v>31</v>
      </c>
      <c r="C18" s="7" t="s">
        <v>221</v>
      </c>
      <c r="D18" s="8">
        <v>45.66</v>
      </c>
      <c r="E18" s="8">
        <v>0.16</v>
      </c>
      <c r="F18" s="8">
        <v>1.82</v>
      </c>
      <c r="G18" s="8">
        <v>6.86</v>
      </c>
      <c r="H18" s="8">
        <v>0.09</v>
      </c>
      <c r="I18" s="8">
        <v>37.630000000000003</v>
      </c>
      <c r="J18" s="8">
        <v>6.97</v>
      </c>
      <c r="K18" s="8">
        <v>0.23</v>
      </c>
      <c r="L18" s="8">
        <v>0.03</v>
      </c>
      <c r="M18" s="8">
        <v>0.01</v>
      </c>
      <c r="N18" s="8">
        <v>1.8295610686186083</v>
      </c>
      <c r="O18" s="8">
        <v>0.27309695877219586</v>
      </c>
      <c r="P18" s="8">
        <v>0.03</v>
      </c>
      <c r="Q18" s="8">
        <f>SUM(D18:P18)</f>
        <v>101.59265802739081</v>
      </c>
      <c r="R18" s="37">
        <f t="shared" si="1"/>
        <v>91.573213568877435</v>
      </c>
      <c r="S18" s="39">
        <f t="shared" si="2"/>
        <v>40.286837843743285</v>
      </c>
    </row>
    <row r="19" spans="1:19">
      <c r="A19" s="6" t="s">
        <v>23</v>
      </c>
      <c r="B19" s="6" t="s">
        <v>31</v>
      </c>
      <c r="C19" s="7" t="s">
        <v>221</v>
      </c>
      <c r="D19" s="8">
        <v>44.88</v>
      </c>
      <c r="E19" s="8">
        <v>0.15</v>
      </c>
      <c r="F19" s="8">
        <v>3.99</v>
      </c>
      <c r="G19" s="8">
        <v>9.2100000000000009</v>
      </c>
      <c r="H19" s="8">
        <v>0.12</v>
      </c>
      <c r="I19" s="8">
        <v>37.799999999999997</v>
      </c>
      <c r="J19" s="8">
        <v>3.3</v>
      </c>
      <c r="K19" s="8">
        <v>0.2</v>
      </c>
      <c r="L19" s="8">
        <v>0.05</v>
      </c>
      <c r="M19" s="8">
        <v>0.01</v>
      </c>
      <c r="N19" s="8">
        <v>1.1522814718796217</v>
      </c>
      <c r="O19" s="8">
        <v>0.25095396211499083</v>
      </c>
      <c r="P19" s="8">
        <v>-0.31</v>
      </c>
      <c r="Q19" s="8">
        <f t="shared" si="0"/>
        <v>100.80323543399462</v>
      </c>
      <c r="R19" s="37">
        <f t="shared" si="1"/>
        <v>89.047950601835566</v>
      </c>
      <c r="S19" s="39">
        <f t="shared" si="2"/>
        <v>16.235424954735116</v>
      </c>
    </row>
    <row r="20" spans="1:19">
      <c r="A20" s="6" t="s">
        <v>24</v>
      </c>
      <c r="B20" s="6" t="s">
        <v>31</v>
      </c>
      <c r="C20" s="7" t="s">
        <v>221</v>
      </c>
      <c r="D20" s="8">
        <v>43.76</v>
      </c>
      <c r="E20" s="8">
        <v>0.12</v>
      </c>
      <c r="F20" s="8">
        <v>3.5</v>
      </c>
      <c r="G20" s="8">
        <v>8.9</v>
      </c>
      <c r="H20" s="8">
        <v>0.11</v>
      </c>
      <c r="I20" s="8">
        <v>39.840000000000003</v>
      </c>
      <c r="J20" s="8">
        <v>3.01</v>
      </c>
      <c r="K20" s="8">
        <v>0.18</v>
      </c>
      <c r="L20" s="8">
        <v>0.02</v>
      </c>
      <c r="M20" s="8">
        <v>0.01</v>
      </c>
      <c r="N20" s="8">
        <v>1.3095436311569524</v>
      </c>
      <c r="O20" s="8">
        <v>0.28149602646975647</v>
      </c>
      <c r="P20" s="8">
        <v>-0.09</v>
      </c>
      <c r="Q20" s="8">
        <f t="shared" si="0"/>
        <v>100.95103965762671</v>
      </c>
      <c r="R20" s="37">
        <f t="shared" si="1"/>
        <v>89.866234373898521</v>
      </c>
      <c r="S20" s="39">
        <f t="shared" si="2"/>
        <v>20.071180447489905</v>
      </c>
    </row>
    <row r="21" spans="1:19">
      <c r="A21" s="6" t="s">
        <v>25</v>
      </c>
      <c r="B21" s="6" t="s">
        <v>31</v>
      </c>
      <c r="C21" s="7" t="s">
        <v>221</v>
      </c>
      <c r="D21" s="8">
        <v>43.64</v>
      </c>
      <c r="E21" s="8">
        <v>0.41</v>
      </c>
      <c r="F21" s="8">
        <v>1.57</v>
      </c>
      <c r="G21" s="8">
        <v>7.7</v>
      </c>
      <c r="H21" s="8">
        <v>0.1</v>
      </c>
      <c r="I21" s="8">
        <v>43.69</v>
      </c>
      <c r="J21" s="8">
        <v>1.7</v>
      </c>
      <c r="K21" s="8">
        <v>0.15</v>
      </c>
      <c r="L21" s="8">
        <v>0.36</v>
      </c>
      <c r="M21" s="8">
        <v>0.02</v>
      </c>
      <c r="N21" s="8">
        <v>1.1382506472600828</v>
      </c>
      <c r="O21" s="8">
        <v>0.34817953364432802</v>
      </c>
      <c r="P21" s="8">
        <v>0.06</v>
      </c>
      <c r="Q21" s="8">
        <f t="shared" si="0"/>
        <v>100.88643018090441</v>
      </c>
      <c r="R21" s="37">
        <f t="shared" si="1"/>
        <v>91.830434580268701</v>
      </c>
      <c r="S21" s="39">
        <f t="shared" si="2"/>
        <v>32.731585008237325</v>
      </c>
    </row>
    <row r="22" spans="1:19">
      <c r="A22" s="6" t="s">
        <v>26</v>
      </c>
      <c r="B22" s="6" t="s">
        <v>31</v>
      </c>
      <c r="C22" s="7" t="s">
        <v>221</v>
      </c>
      <c r="D22" s="8">
        <v>42.75</v>
      </c>
      <c r="E22" s="8">
        <v>0.06</v>
      </c>
      <c r="F22" s="8">
        <v>1.83</v>
      </c>
      <c r="G22" s="8">
        <v>9.1999999999999993</v>
      </c>
      <c r="H22" s="8">
        <v>0.11</v>
      </c>
      <c r="I22" s="8">
        <v>44.05</v>
      </c>
      <c r="J22" s="8">
        <v>1.29</v>
      </c>
      <c r="K22" s="8">
        <v>0.1</v>
      </c>
      <c r="L22" s="8">
        <v>7.0000000000000007E-2</v>
      </c>
      <c r="M22" s="8">
        <v>0.02</v>
      </c>
      <c r="N22" s="8">
        <v>1.3671284738663092</v>
      </c>
      <c r="O22" s="8">
        <v>0.32756364020486123</v>
      </c>
      <c r="P22" s="8">
        <v>-0.13</v>
      </c>
      <c r="Q22" s="8">
        <f t="shared" si="0"/>
        <v>101.04469211407117</v>
      </c>
      <c r="R22" s="37">
        <f t="shared" si="1"/>
        <v>90.46290558320969</v>
      </c>
      <c r="S22" s="39">
        <f t="shared" si="2"/>
        <v>33.395062060992394</v>
      </c>
    </row>
    <row r="23" spans="1:19">
      <c r="A23" s="6" t="s">
        <v>27</v>
      </c>
      <c r="B23" s="6" t="s">
        <v>31</v>
      </c>
      <c r="C23" s="7" t="s">
        <v>221</v>
      </c>
      <c r="D23" s="8">
        <v>42.08</v>
      </c>
      <c r="E23" s="8">
        <v>0.03</v>
      </c>
      <c r="F23" s="8">
        <v>0.65</v>
      </c>
      <c r="G23" s="8">
        <v>8.8000000000000007</v>
      </c>
      <c r="H23" s="8">
        <v>0.1</v>
      </c>
      <c r="I23" s="8">
        <v>46.96</v>
      </c>
      <c r="J23" s="8">
        <v>0.95</v>
      </c>
      <c r="K23" s="8">
        <v>0.05</v>
      </c>
      <c r="L23" s="8">
        <v>0.03</v>
      </c>
      <c r="M23" s="8">
        <v>0.01</v>
      </c>
      <c r="N23" s="8">
        <v>1.3320514123174625</v>
      </c>
      <c r="O23" s="8">
        <v>0.36052361798771249</v>
      </c>
      <c r="P23" s="8">
        <v>-0.31</v>
      </c>
      <c r="Q23" s="8">
        <f t="shared" si="0"/>
        <v>101.04257503030519</v>
      </c>
      <c r="R23" s="37">
        <f t="shared" si="1"/>
        <v>91.358171970726474</v>
      </c>
      <c r="S23" s="39">
        <f t="shared" si="2"/>
        <v>57.901613703796158</v>
      </c>
    </row>
    <row r="24" spans="1:19">
      <c r="A24" s="6" t="s">
        <v>39</v>
      </c>
      <c r="B24" s="6" t="s">
        <v>56</v>
      </c>
      <c r="C24" s="7" t="s">
        <v>222</v>
      </c>
      <c r="D24" s="9">
        <v>44.01</v>
      </c>
      <c r="E24" s="9">
        <v>0.14000000000000001</v>
      </c>
      <c r="F24" s="8">
        <v>3.6</v>
      </c>
      <c r="G24" s="8">
        <v>8.7799999999999994</v>
      </c>
      <c r="H24" s="8">
        <v>0.11</v>
      </c>
      <c r="I24" s="8">
        <v>39.53</v>
      </c>
      <c r="J24" s="8">
        <v>2.86</v>
      </c>
      <c r="K24" s="8">
        <v>0.25</v>
      </c>
      <c r="L24" s="8">
        <v>0.03</v>
      </c>
      <c r="M24" s="8">
        <v>0.02</v>
      </c>
      <c r="P24" s="8">
        <v>7.0000000000000007E-2</v>
      </c>
      <c r="Q24" s="8">
        <f t="shared" si="0"/>
        <v>99.399999999999991</v>
      </c>
      <c r="R24" s="37">
        <f t="shared" si="1"/>
        <v>89.918599452619219</v>
      </c>
      <c r="S24" s="39"/>
    </row>
    <row r="25" spans="1:19">
      <c r="A25" s="6" t="s">
        <v>40</v>
      </c>
      <c r="B25" s="6" t="s">
        <v>56</v>
      </c>
      <c r="C25" s="7" t="s">
        <v>222</v>
      </c>
      <c r="D25" s="9">
        <v>42.94</v>
      </c>
      <c r="E25" s="9">
        <v>0.09</v>
      </c>
      <c r="F25" s="8">
        <v>2.9</v>
      </c>
      <c r="G25" s="8">
        <v>8.77</v>
      </c>
      <c r="H25" s="8">
        <v>0.11</v>
      </c>
      <c r="I25" s="8">
        <v>41.96</v>
      </c>
      <c r="J25" s="8">
        <v>2.15</v>
      </c>
      <c r="K25" s="8">
        <v>0.23</v>
      </c>
      <c r="L25" s="8">
        <v>0.02</v>
      </c>
      <c r="M25" s="8">
        <v>0.03</v>
      </c>
      <c r="P25" s="8">
        <v>0.17</v>
      </c>
      <c r="Q25" s="8">
        <f t="shared" si="0"/>
        <v>99.370000000000019</v>
      </c>
      <c r="R25" s="37">
        <f t="shared" si="1"/>
        <v>90.456502971042639</v>
      </c>
      <c r="S25" s="39"/>
    </row>
    <row r="26" spans="1:19">
      <c r="A26" s="6" t="s">
        <v>41</v>
      </c>
      <c r="B26" s="6" t="s">
        <v>56</v>
      </c>
      <c r="C26" s="7" t="s">
        <v>222</v>
      </c>
      <c r="D26" s="9">
        <v>44.04</v>
      </c>
      <c r="E26" s="9">
        <v>0.1</v>
      </c>
      <c r="F26" s="8">
        <v>3.64</v>
      </c>
      <c r="G26" s="8">
        <v>8.99</v>
      </c>
      <c r="H26" s="8">
        <v>0.12</v>
      </c>
      <c r="I26" s="8">
        <v>40.909999999999997</v>
      </c>
      <c r="J26" s="8">
        <v>1.67</v>
      </c>
      <c r="K26" s="8">
        <v>0.11</v>
      </c>
      <c r="L26" s="8">
        <v>0.03</v>
      </c>
      <c r="M26" s="8">
        <v>0.01</v>
      </c>
      <c r="P26" s="8">
        <v>-0.25</v>
      </c>
      <c r="Q26" s="8">
        <f t="shared" si="0"/>
        <v>99.37</v>
      </c>
      <c r="R26" s="37">
        <f t="shared" si="1"/>
        <v>90.01498626554006</v>
      </c>
      <c r="S26" s="39"/>
    </row>
    <row r="27" spans="1:19">
      <c r="A27" s="6" t="s">
        <v>42</v>
      </c>
      <c r="B27" s="6" t="s">
        <v>56</v>
      </c>
      <c r="C27" s="7" t="s">
        <v>222</v>
      </c>
      <c r="D27" s="9">
        <v>44.09</v>
      </c>
      <c r="E27" s="9">
        <v>0.14000000000000001</v>
      </c>
      <c r="F27" s="8">
        <v>3.03</v>
      </c>
      <c r="G27" s="8">
        <v>8.51</v>
      </c>
      <c r="H27" s="8">
        <v>0.12</v>
      </c>
      <c r="I27" s="8">
        <v>40.47</v>
      </c>
      <c r="J27" s="8">
        <v>3.04</v>
      </c>
      <c r="K27" s="8">
        <v>0.27</v>
      </c>
      <c r="L27" s="8">
        <v>0.05</v>
      </c>
      <c r="M27" s="8">
        <v>0.02</v>
      </c>
      <c r="P27" s="8">
        <v>-0.35</v>
      </c>
      <c r="Q27" s="8">
        <f t="shared" si="0"/>
        <v>99.39</v>
      </c>
      <c r="R27" s="37">
        <f t="shared" si="1"/>
        <v>90.404051979477003</v>
      </c>
      <c r="S27" s="39"/>
    </row>
    <row r="28" spans="1:19">
      <c r="A28" s="6" t="s">
        <v>43</v>
      </c>
      <c r="B28" s="6" t="s">
        <v>56</v>
      </c>
      <c r="C28" s="7" t="s">
        <v>222</v>
      </c>
      <c r="D28" s="9">
        <v>43.79</v>
      </c>
      <c r="E28" s="9">
        <v>0.05</v>
      </c>
      <c r="F28" s="8">
        <v>1.79</v>
      </c>
      <c r="G28" s="8">
        <v>8.7100000000000009</v>
      </c>
      <c r="H28" s="8">
        <v>0.11</v>
      </c>
      <c r="I28" s="8">
        <v>43.93</v>
      </c>
      <c r="J28" s="8">
        <v>1.28</v>
      </c>
      <c r="K28" s="8">
        <v>0.06</v>
      </c>
      <c r="L28" s="8">
        <v>0.03</v>
      </c>
      <c r="M28" s="8">
        <v>0.02</v>
      </c>
      <c r="P28" s="8">
        <v>-0.4</v>
      </c>
      <c r="Q28" s="8">
        <f t="shared" si="0"/>
        <v>99.36999999999999</v>
      </c>
      <c r="R28" s="37">
        <f t="shared" si="1"/>
        <v>90.902226750111254</v>
      </c>
      <c r="S28" s="39"/>
    </row>
    <row r="29" spans="1:19">
      <c r="A29" s="6" t="s">
        <v>44</v>
      </c>
      <c r="B29" s="6" t="s">
        <v>56</v>
      </c>
      <c r="C29" s="7" t="s">
        <v>222</v>
      </c>
      <c r="D29" s="9">
        <v>45.31</v>
      </c>
      <c r="E29" s="9">
        <v>0.04</v>
      </c>
      <c r="F29" s="8">
        <v>1.64</v>
      </c>
      <c r="G29" s="8">
        <v>7.99</v>
      </c>
      <c r="H29" s="8">
        <v>0.11</v>
      </c>
      <c r="I29" s="8">
        <v>42.77</v>
      </c>
      <c r="J29" s="8">
        <v>1.48</v>
      </c>
      <c r="K29" s="8">
        <v>0.09</v>
      </c>
      <c r="L29" s="8">
        <v>0.04</v>
      </c>
      <c r="M29" s="8">
        <v>0.01</v>
      </c>
      <c r="P29" s="8">
        <v>-7.0000000000000007E-2</v>
      </c>
      <c r="Q29" s="8">
        <f t="shared" si="0"/>
        <v>99.410000000000039</v>
      </c>
      <c r="R29" s="37">
        <f t="shared" si="1"/>
        <v>91.382628615883519</v>
      </c>
      <c r="S29" s="39"/>
    </row>
    <row r="30" spans="1:19">
      <c r="A30" s="6" t="s">
        <v>45</v>
      </c>
      <c r="B30" s="6" t="s">
        <v>56</v>
      </c>
      <c r="C30" s="7" t="s">
        <v>222</v>
      </c>
      <c r="D30" s="9">
        <v>43.82</v>
      </c>
      <c r="E30" s="9">
        <v>0.06</v>
      </c>
      <c r="F30" s="8">
        <v>2.16</v>
      </c>
      <c r="G30" s="8">
        <v>8.66</v>
      </c>
      <c r="H30" s="8">
        <v>0.12</v>
      </c>
      <c r="I30" s="8">
        <v>42.71</v>
      </c>
      <c r="J30" s="8">
        <v>1.53</v>
      </c>
      <c r="K30" s="8">
        <v>0.09</v>
      </c>
      <c r="L30" s="8">
        <v>0.01</v>
      </c>
      <c r="M30" s="8">
        <v>0.01</v>
      </c>
      <c r="P30" s="8">
        <v>0.2</v>
      </c>
      <c r="Q30" s="8">
        <f t="shared" si="0"/>
        <v>99.370000000000019</v>
      </c>
      <c r="R30" s="37">
        <f t="shared" si="1"/>
        <v>90.715210384393501</v>
      </c>
      <c r="S30" s="39"/>
    </row>
    <row r="31" spans="1:19">
      <c r="A31" s="6" t="s">
        <v>46</v>
      </c>
      <c r="B31" s="6" t="s">
        <v>56</v>
      </c>
      <c r="C31" s="7" t="s">
        <v>222</v>
      </c>
      <c r="D31" s="9">
        <v>44.44</v>
      </c>
      <c r="E31" s="9">
        <v>0.06</v>
      </c>
      <c r="F31" s="8">
        <v>1.49</v>
      </c>
      <c r="G31" s="8">
        <v>7.97</v>
      </c>
      <c r="H31" s="8">
        <v>0.11</v>
      </c>
      <c r="I31" s="8">
        <v>44.97</v>
      </c>
      <c r="J31" s="8">
        <v>0.39</v>
      </c>
      <c r="L31" s="8">
        <v>0.03</v>
      </c>
      <c r="M31" s="8">
        <v>0.02</v>
      </c>
      <c r="P31" s="8">
        <v>-0.52</v>
      </c>
      <c r="Q31" s="8">
        <f t="shared" si="0"/>
        <v>98.96</v>
      </c>
      <c r="R31" s="37">
        <f t="shared" si="1"/>
        <v>91.788415929718397</v>
      </c>
      <c r="S31" s="39"/>
    </row>
    <row r="32" spans="1:19">
      <c r="A32" s="6" t="s">
        <v>47</v>
      </c>
      <c r="B32" s="6" t="s">
        <v>56</v>
      </c>
      <c r="C32" s="7" t="s">
        <v>222</v>
      </c>
      <c r="D32" s="9">
        <v>43.83</v>
      </c>
      <c r="E32" s="9">
        <v>0.02</v>
      </c>
      <c r="F32" s="8">
        <v>1.03</v>
      </c>
      <c r="G32" s="8">
        <v>8.07</v>
      </c>
      <c r="H32" s="8">
        <v>0.1</v>
      </c>
      <c r="I32" s="8">
        <v>45.07</v>
      </c>
      <c r="J32" s="8">
        <v>1.27</v>
      </c>
      <c r="K32" s="8">
        <v>0.08</v>
      </c>
      <c r="L32" s="8">
        <v>0.01</v>
      </c>
      <c r="M32" s="8">
        <v>0.01</v>
      </c>
      <c r="P32" s="8">
        <v>-0.12</v>
      </c>
      <c r="Q32" s="8">
        <f t="shared" si="0"/>
        <v>99.37</v>
      </c>
      <c r="R32" s="37">
        <f t="shared" si="1"/>
        <v>91.710844199335853</v>
      </c>
      <c r="S32" s="39"/>
    </row>
    <row r="33" spans="1:21">
      <c r="A33" s="6" t="s">
        <v>48</v>
      </c>
      <c r="B33" s="6" t="s">
        <v>56</v>
      </c>
      <c r="C33" s="7" t="s">
        <v>222</v>
      </c>
      <c r="D33" s="9">
        <v>43.93</v>
      </c>
      <c r="E33" s="9">
        <v>0.01</v>
      </c>
      <c r="F33" s="8">
        <v>1.55</v>
      </c>
      <c r="G33" s="8">
        <v>8.11</v>
      </c>
      <c r="H33" s="8">
        <v>0.1</v>
      </c>
      <c r="I33" s="8">
        <v>44.7</v>
      </c>
      <c r="J33" s="8">
        <v>1.07</v>
      </c>
      <c r="K33" s="8">
        <v>7.0000000000000007E-2</v>
      </c>
      <c r="L33" s="8">
        <v>0.02</v>
      </c>
      <c r="M33" s="8">
        <v>0.01</v>
      </c>
      <c r="P33" s="8">
        <v>-0.19</v>
      </c>
      <c r="Q33" s="8">
        <f t="shared" si="0"/>
        <v>99.38</v>
      </c>
      <c r="R33" s="37">
        <f t="shared" si="1"/>
        <v>91.610037374561301</v>
      </c>
      <c r="S33" s="39"/>
    </row>
    <row r="34" spans="1:21">
      <c r="A34" s="6" t="s">
        <v>49</v>
      </c>
      <c r="B34" s="6" t="s">
        <v>56</v>
      </c>
      <c r="C34" s="7" t="s">
        <v>222</v>
      </c>
      <c r="D34" s="9">
        <v>44.82</v>
      </c>
      <c r="E34" s="9">
        <v>0.04</v>
      </c>
      <c r="F34" s="8">
        <v>1.58</v>
      </c>
      <c r="G34" s="8">
        <v>8.3800000000000008</v>
      </c>
      <c r="H34" s="8">
        <v>0.11</v>
      </c>
      <c r="I34" s="8">
        <v>43.32</v>
      </c>
      <c r="J34" s="8">
        <v>1.18</v>
      </c>
      <c r="K34" s="8">
        <v>0.12</v>
      </c>
      <c r="L34" s="8">
        <v>0.03</v>
      </c>
      <c r="M34" s="8">
        <v>0.01</v>
      </c>
      <c r="P34" s="8">
        <v>-0.2</v>
      </c>
      <c r="Q34" s="8">
        <f t="shared" si="0"/>
        <v>99.390000000000015</v>
      </c>
      <c r="R34" s="37">
        <f t="shared" si="1"/>
        <v>91.103964977863001</v>
      </c>
      <c r="S34" s="39"/>
    </row>
    <row r="35" spans="1:21">
      <c r="A35" s="6" t="s">
        <v>50</v>
      </c>
      <c r="B35" s="6" t="s">
        <v>56</v>
      </c>
      <c r="C35" s="7" t="s">
        <v>222</v>
      </c>
      <c r="D35" s="9">
        <v>43.96</v>
      </c>
      <c r="E35" s="9">
        <v>0.03</v>
      </c>
      <c r="F35" s="8">
        <v>2.2999999999999998</v>
      </c>
      <c r="G35" s="8">
        <v>8.02</v>
      </c>
      <c r="H35" s="8">
        <v>0.11</v>
      </c>
      <c r="I35" s="8">
        <v>43.9</v>
      </c>
      <c r="J35" s="8">
        <v>0.97</v>
      </c>
      <c r="K35" s="8">
        <v>7.0000000000000007E-2</v>
      </c>
      <c r="L35" s="8">
        <v>0.01</v>
      </c>
      <c r="M35" s="8">
        <v>0.01</v>
      </c>
      <c r="P35" s="8">
        <v>0.02</v>
      </c>
      <c r="Q35" s="8">
        <f t="shared" si="0"/>
        <v>99.399999999999991</v>
      </c>
      <c r="R35" s="37">
        <f t="shared" si="1"/>
        <v>91.556853198808014</v>
      </c>
      <c r="S35" s="39"/>
    </row>
    <row r="36" spans="1:21">
      <c r="A36" s="6" t="s">
        <v>51</v>
      </c>
      <c r="B36" s="6" t="s">
        <v>56</v>
      </c>
      <c r="C36" s="7" t="s">
        <v>222</v>
      </c>
      <c r="D36" s="9">
        <v>44.05</v>
      </c>
      <c r="E36" s="9"/>
      <c r="F36" s="8">
        <v>1.07</v>
      </c>
      <c r="G36" s="8">
        <v>8.35</v>
      </c>
      <c r="H36" s="8">
        <v>0.11</v>
      </c>
      <c r="I36" s="8">
        <v>44.74</v>
      </c>
      <c r="J36" s="8">
        <v>1.34</v>
      </c>
      <c r="K36" s="8">
        <v>0.04</v>
      </c>
      <c r="L36" s="8">
        <v>0.04</v>
      </c>
      <c r="M36" s="8">
        <v>0.01</v>
      </c>
      <c r="P36" s="8">
        <v>-0.38</v>
      </c>
      <c r="Q36" s="8">
        <f t="shared" si="0"/>
        <v>99.370000000000019</v>
      </c>
      <c r="R36" s="37">
        <f t="shared" si="1"/>
        <v>91.390187406879832</v>
      </c>
      <c r="S36" s="39"/>
    </row>
    <row r="37" spans="1:21">
      <c r="A37" s="6" t="s">
        <v>52</v>
      </c>
      <c r="B37" s="6" t="s">
        <v>56</v>
      </c>
      <c r="C37" s="7" t="s">
        <v>222</v>
      </c>
      <c r="D37" s="9">
        <v>45.06</v>
      </c>
      <c r="E37" s="9">
        <v>0.18</v>
      </c>
      <c r="F37" s="8">
        <v>1.72</v>
      </c>
      <c r="G37" s="8">
        <v>9.57</v>
      </c>
      <c r="H37" s="8">
        <v>0.1</v>
      </c>
      <c r="I37" s="8">
        <v>42.25</v>
      </c>
      <c r="J37" s="8">
        <v>0.43</v>
      </c>
      <c r="K37" s="8">
        <v>0.08</v>
      </c>
      <c r="L37" s="8">
        <v>0.03</v>
      </c>
      <c r="M37" s="8">
        <v>0.01</v>
      </c>
      <c r="P37" s="8">
        <v>-0.1</v>
      </c>
      <c r="Q37" s="8">
        <f t="shared" si="0"/>
        <v>99.330000000000013</v>
      </c>
      <c r="R37" s="37">
        <f t="shared" si="1"/>
        <v>89.739415616930899</v>
      </c>
      <c r="S37" s="39"/>
    </row>
    <row r="38" spans="1:21">
      <c r="A38" s="6" t="s">
        <v>53</v>
      </c>
      <c r="B38" s="6" t="s">
        <v>56</v>
      </c>
      <c r="C38" s="7" t="s">
        <v>222</v>
      </c>
      <c r="D38" s="9">
        <v>44.16</v>
      </c>
      <c r="E38" s="9">
        <v>0.09</v>
      </c>
      <c r="F38" s="8">
        <v>1.8</v>
      </c>
      <c r="G38" s="8">
        <v>9</v>
      </c>
      <c r="H38" s="8">
        <v>0.11</v>
      </c>
      <c r="I38" s="8">
        <v>44.09</v>
      </c>
      <c r="J38" s="8">
        <v>0.42</v>
      </c>
      <c r="K38" s="8">
        <v>0.04</v>
      </c>
      <c r="L38" s="8">
        <v>0.03</v>
      </c>
      <c r="M38" s="8">
        <v>0.01</v>
      </c>
      <c r="P38" s="8">
        <v>-0.38</v>
      </c>
      <c r="Q38" s="8">
        <f t="shared" si="0"/>
        <v>99.370000000000019</v>
      </c>
      <c r="R38" s="37">
        <f t="shared" si="1"/>
        <v>90.658539851058222</v>
      </c>
      <c r="S38" s="39"/>
    </row>
    <row r="39" spans="1:21">
      <c r="A39" s="6" t="s">
        <v>54</v>
      </c>
      <c r="B39" s="6" t="s">
        <v>56</v>
      </c>
      <c r="C39" s="7" t="s">
        <v>222</v>
      </c>
      <c r="D39" s="9">
        <v>44.54</v>
      </c>
      <c r="E39" s="9">
        <v>0.14000000000000001</v>
      </c>
      <c r="F39" s="8">
        <v>1.76</v>
      </c>
      <c r="G39" s="8">
        <v>9.2100000000000009</v>
      </c>
      <c r="H39" s="8">
        <v>0.11</v>
      </c>
      <c r="I39" s="8">
        <v>43.23</v>
      </c>
      <c r="J39" s="8">
        <v>0.41</v>
      </c>
      <c r="K39" s="8">
        <v>0.04</v>
      </c>
      <c r="L39" s="8">
        <v>0.02</v>
      </c>
      <c r="M39" s="8">
        <v>0.01</v>
      </c>
      <c r="P39" s="8">
        <v>-0.13</v>
      </c>
      <c r="Q39" s="8">
        <f t="shared" si="0"/>
        <v>99.34</v>
      </c>
      <c r="R39" s="37">
        <f t="shared" si="1"/>
        <v>90.290031238150974</v>
      </c>
      <c r="S39" s="39"/>
    </row>
    <row r="40" spans="1:21">
      <c r="A40" s="6" t="s">
        <v>55</v>
      </c>
      <c r="B40" s="6" t="s">
        <v>56</v>
      </c>
      <c r="C40" s="7" t="s">
        <v>222</v>
      </c>
      <c r="D40" s="9">
        <v>44.15</v>
      </c>
      <c r="E40" s="9">
        <v>0.09</v>
      </c>
      <c r="F40" s="8">
        <v>2.86</v>
      </c>
      <c r="G40" s="8">
        <v>8.67</v>
      </c>
      <c r="H40" s="8">
        <v>0.12</v>
      </c>
      <c r="I40" s="8">
        <v>42.5</v>
      </c>
      <c r="J40" s="8">
        <v>1.07</v>
      </c>
      <c r="K40" s="8">
        <v>0.1</v>
      </c>
      <c r="L40" s="8">
        <v>0.03</v>
      </c>
      <c r="M40" s="8">
        <v>0.01</v>
      </c>
      <c r="P40" s="8">
        <v>-0.22</v>
      </c>
      <c r="Q40" s="8">
        <f t="shared" si="0"/>
        <v>99.38</v>
      </c>
      <c r="R40" s="37">
        <f t="shared" si="1"/>
        <v>90.663847296081414</v>
      </c>
      <c r="S40" s="39"/>
    </row>
    <row r="41" spans="1:21">
      <c r="A41" s="6" t="s">
        <v>474</v>
      </c>
      <c r="B41" s="6" t="s">
        <v>56</v>
      </c>
      <c r="C41" s="7" t="s">
        <v>502</v>
      </c>
      <c r="D41" s="9">
        <v>42.44</v>
      </c>
      <c r="E41" s="9">
        <v>0.05</v>
      </c>
      <c r="F41" s="8">
        <v>0.71</v>
      </c>
      <c r="G41" s="8">
        <v>9.14</v>
      </c>
      <c r="H41" s="8">
        <v>0.13</v>
      </c>
      <c r="I41" s="8">
        <v>46.8</v>
      </c>
      <c r="J41" s="8">
        <v>0.41</v>
      </c>
      <c r="K41" s="8">
        <v>0.1</v>
      </c>
      <c r="L41" s="8">
        <v>0.06</v>
      </c>
      <c r="M41" s="8">
        <v>0.02</v>
      </c>
      <c r="P41" s="8">
        <v>-0.53</v>
      </c>
      <c r="Q41" s="8">
        <f t="shared" ref="Q41:Q74" si="3">SUM(D41:P41)</f>
        <v>99.329999999999984</v>
      </c>
      <c r="R41" s="37">
        <f t="shared" ref="R41:R74" si="4">(I41/40.304)/(I41/40.304+G41*0.8998/71.844)*100</f>
        <v>91.026312771243525</v>
      </c>
      <c r="S41" s="39"/>
      <c r="T41" s="8"/>
      <c r="U41" s="37"/>
    </row>
    <row r="42" spans="1:21">
      <c r="A42" s="6" t="s">
        <v>469</v>
      </c>
      <c r="B42" s="6" t="s">
        <v>56</v>
      </c>
      <c r="C42" s="7" t="s">
        <v>502</v>
      </c>
      <c r="D42" s="9">
        <v>44.02</v>
      </c>
      <c r="E42" s="9">
        <v>0.09</v>
      </c>
      <c r="F42" s="8">
        <v>1.27</v>
      </c>
      <c r="G42" s="8">
        <v>8.23</v>
      </c>
      <c r="H42" s="8">
        <v>0.12</v>
      </c>
      <c r="I42" s="8">
        <v>44.81</v>
      </c>
      <c r="J42" s="8">
        <v>1.05</v>
      </c>
      <c r="K42" s="8">
        <v>0.13</v>
      </c>
      <c r="L42" s="8">
        <v>0.1</v>
      </c>
      <c r="M42" s="8">
        <v>0.02</v>
      </c>
      <c r="P42" s="8">
        <v>-0.28000000000000003</v>
      </c>
      <c r="Q42" s="8">
        <f t="shared" si="3"/>
        <v>99.56</v>
      </c>
      <c r="R42" s="37">
        <f t="shared" si="4"/>
        <v>91.515554906612365</v>
      </c>
      <c r="S42" s="39"/>
      <c r="T42" s="8"/>
      <c r="U42" s="37"/>
    </row>
    <row r="43" spans="1:21">
      <c r="A43" s="6" t="s">
        <v>489</v>
      </c>
      <c r="B43" s="6" t="s">
        <v>56</v>
      </c>
      <c r="C43" s="7" t="s">
        <v>502</v>
      </c>
      <c r="D43" s="9">
        <v>44.02</v>
      </c>
      <c r="E43" s="9">
        <v>0.14000000000000001</v>
      </c>
      <c r="F43" s="8">
        <v>3.51</v>
      </c>
      <c r="G43" s="8">
        <v>8.0399999999999991</v>
      </c>
      <c r="H43" s="8">
        <v>0.12</v>
      </c>
      <c r="I43" s="8">
        <v>40.85</v>
      </c>
      <c r="J43" s="8">
        <v>2.81</v>
      </c>
      <c r="K43" s="8">
        <v>0.3</v>
      </c>
      <c r="L43" s="8">
        <v>0.09</v>
      </c>
      <c r="M43" s="8">
        <v>0.02</v>
      </c>
      <c r="P43" s="8">
        <v>-0.4</v>
      </c>
      <c r="Q43" s="8">
        <f t="shared" si="3"/>
        <v>99.5</v>
      </c>
      <c r="R43" s="37">
        <f t="shared" si="4"/>
        <v>90.962846388070901</v>
      </c>
      <c r="S43" s="39"/>
      <c r="T43" s="8"/>
      <c r="U43" s="37"/>
    </row>
    <row r="44" spans="1:21">
      <c r="A44" s="6" t="s">
        <v>475</v>
      </c>
      <c r="B44" s="6" t="s">
        <v>56</v>
      </c>
      <c r="C44" s="7" t="s">
        <v>502</v>
      </c>
      <c r="D44" s="9">
        <v>43.46</v>
      </c>
      <c r="E44" s="9">
        <v>0.04</v>
      </c>
      <c r="F44" s="8">
        <v>1.08</v>
      </c>
      <c r="G44" s="8">
        <v>8.68</v>
      </c>
      <c r="H44" s="8">
        <v>0.12</v>
      </c>
      <c r="I44" s="8">
        <v>45.25</v>
      </c>
      <c r="J44" s="8">
        <v>1.0900000000000001</v>
      </c>
      <c r="K44" s="8">
        <v>0.09</v>
      </c>
      <c r="L44" s="8">
        <v>0.06</v>
      </c>
      <c r="M44" s="8">
        <v>0.01</v>
      </c>
      <c r="P44" s="8">
        <v>-0.32</v>
      </c>
      <c r="Q44" s="8">
        <f t="shared" si="3"/>
        <v>99.560000000000016</v>
      </c>
      <c r="R44" s="37">
        <f t="shared" si="4"/>
        <v>91.171927096274715</v>
      </c>
      <c r="S44" s="39"/>
      <c r="T44" s="8"/>
      <c r="U44" s="37"/>
    </row>
    <row r="45" spans="1:21">
      <c r="A45" s="6" t="s">
        <v>476</v>
      </c>
      <c r="B45" s="6" t="s">
        <v>56</v>
      </c>
      <c r="C45" s="7" t="s">
        <v>502</v>
      </c>
      <c r="D45" s="9">
        <v>44.42</v>
      </c>
      <c r="E45" s="9">
        <v>0.08</v>
      </c>
      <c r="F45" s="8">
        <v>1.29</v>
      </c>
      <c r="G45" s="8">
        <v>8.52</v>
      </c>
      <c r="H45" s="8">
        <v>0.11</v>
      </c>
      <c r="I45" s="8">
        <v>44.49</v>
      </c>
      <c r="J45" s="8">
        <v>0.86</v>
      </c>
      <c r="K45" s="8">
        <v>0.1</v>
      </c>
      <c r="L45" s="8">
        <v>0.06</v>
      </c>
      <c r="M45" s="8" t="s">
        <v>130</v>
      </c>
      <c r="P45" s="8">
        <v>-0.1</v>
      </c>
      <c r="Q45" s="8">
        <f t="shared" si="3"/>
        <v>99.83</v>
      </c>
      <c r="R45" s="37">
        <f t="shared" si="4"/>
        <v>91.18533481260333</v>
      </c>
      <c r="S45" s="39"/>
      <c r="T45" s="8"/>
      <c r="U45" s="37"/>
    </row>
    <row r="46" spans="1:21">
      <c r="A46" s="6" t="s">
        <v>477</v>
      </c>
      <c r="B46" s="6" t="s">
        <v>56</v>
      </c>
      <c r="C46" s="7" t="s">
        <v>502</v>
      </c>
      <c r="D46" s="9">
        <v>44.06</v>
      </c>
      <c r="E46" s="9">
        <v>7.0000000000000007E-2</v>
      </c>
      <c r="F46" s="8">
        <v>1.67</v>
      </c>
      <c r="G46" s="8">
        <v>8.3699999999999992</v>
      </c>
      <c r="H46" s="8">
        <v>0.11</v>
      </c>
      <c r="I46" s="8">
        <v>44.04</v>
      </c>
      <c r="J46" s="8">
        <v>1.07</v>
      </c>
      <c r="K46" s="8">
        <v>0.13</v>
      </c>
      <c r="L46" s="8">
        <v>7.0000000000000007E-2</v>
      </c>
      <c r="M46" s="8">
        <v>0.03</v>
      </c>
      <c r="P46" s="8">
        <v>-0.33</v>
      </c>
      <c r="Q46" s="8">
        <f t="shared" si="3"/>
        <v>99.289999999999978</v>
      </c>
      <c r="R46" s="37">
        <f t="shared" si="4"/>
        <v>91.246200927336488</v>
      </c>
      <c r="S46" s="39"/>
      <c r="T46" s="8"/>
      <c r="U46" s="37"/>
    </row>
    <row r="47" spans="1:21">
      <c r="A47" s="6" t="s">
        <v>490</v>
      </c>
      <c r="B47" s="6" t="s">
        <v>56</v>
      </c>
      <c r="C47" s="7" t="s">
        <v>502</v>
      </c>
      <c r="D47" s="9">
        <v>44.24</v>
      </c>
      <c r="E47" s="9">
        <v>0.16</v>
      </c>
      <c r="F47" s="8">
        <v>2.4700000000000002</v>
      </c>
      <c r="G47" s="8">
        <v>8.7100000000000009</v>
      </c>
      <c r="H47" s="8">
        <v>0.13</v>
      </c>
      <c r="I47" s="8">
        <v>41.45</v>
      </c>
      <c r="J47" s="8">
        <v>2.02</v>
      </c>
      <c r="K47" s="8">
        <v>0.37</v>
      </c>
      <c r="L47" s="8">
        <v>0.24</v>
      </c>
      <c r="M47" s="8">
        <v>0.03</v>
      </c>
      <c r="P47" s="8">
        <v>0.21</v>
      </c>
      <c r="Q47" s="8">
        <f t="shared" si="3"/>
        <v>100.02999999999999</v>
      </c>
      <c r="R47" s="37">
        <f t="shared" si="4"/>
        <v>90.410097484800218</v>
      </c>
      <c r="S47" s="39"/>
      <c r="T47" s="8"/>
      <c r="U47" s="37"/>
    </row>
    <row r="48" spans="1:21">
      <c r="A48" s="6" t="s">
        <v>499</v>
      </c>
      <c r="B48" s="6" t="s">
        <v>56</v>
      </c>
      <c r="C48" s="7" t="s">
        <v>502</v>
      </c>
      <c r="D48" s="9">
        <v>45.36</v>
      </c>
      <c r="E48" s="9">
        <v>0.05</v>
      </c>
      <c r="F48" s="8">
        <v>2.71</v>
      </c>
      <c r="G48" s="8">
        <v>7.74</v>
      </c>
      <c r="H48" s="8">
        <v>0.12</v>
      </c>
      <c r="I48" s="8">
        <v>42.05</v>
      </c>
      <c r="J48" s="8">
        <v>1.39</v>
      </c>
      <c r="K48" s="8">
        <v>0.16</v>
      </c>
      <c r="L48" s="8">
        <v>0.06</v>
      </c>
      <c r="M48" s="8">
        <v>0.01</v>
      </c>
      <c r="P48" s="8">
        <v>-7.0000000000000007E-2</v>
      </c>
      <c r="Q48" s="8">
        <f t="shared" si="3"/>
        <v>99.580000000000013</v>
      </c>
      <c r="R48" s="37">
        <f t="shared" si="4"/>
        <v>91.498553543471147</v>
      </c>
      <c r="S48" s="39"/>
      <c r="T48" s="8"/>
      <c r="U48" s="37"/>
    </row>
    <row r="49" spans="1:21">
      <c r="A49" s="6" t="s">
        <v>470</v>
      </c>
      <c r="B49" s="6" t="s">
        <v>56</v>
      </c>
      <c r="C49" s="7" t="s">
        <v>502</v>
      </c>
      <c r="D49" s="9">
        <v>43.95</v>
      </c>
      <c r="E49" s="9">
        <v>0.08</v>
      </c>
      <c r="F49" s="8">
        <v>1.1399999999999999</v>
      </c>
      <c r="G49" s="8">
        <v>8.8000000000000007</v>
      </c>
      <c r="H49" s="8">
        <v>0.11</v>
      </c>
      <c r="I49" s="8">
        <v>45</v>
      </c>
      <c r="J49" s="8">
        <v>0.59</v>
      </c>
      <c r="K49" s="8">
        <v>0.08</v>
      </c>
      <c r="L49" s="8">
        <v>0.04</v>
      </c>
      <c r="M49" s="8">
        <v>0.01</v>
      </c>
      <c r="P49" s="8">
        <v>-0.42</v>
      </c>
      <c r="Q49" s="8">
        <f t="shared" si="3"/>
        <v>99.38000000000001</v>
      </c>
      <c r="R49" s="37">
        <f t="shared" si="4"/>
        <v>91.015589636438193</v>
      </c>
      <c r="S49" s="39"/>
      <c r="T49" s="8"/>
      <c r="U49" s="37"/>
    </row>
    <row r="50" spans="1:21">
      <c r="A50" s="6" t="s">
        <v>471</v>
      </c>
      <c r="B50" s="6" t="s">
        <v>56</v>
      </c>
      <c r="C50" s="7" t="s">
        <v>502</v>
      </c>
      <c r="D50" s="9">
        <v>42.59</v>
      </c>
      <c r="E50" s="9">
        <v>0.11</v>
      </c>
      <c r="F50" s="8">
        <v>1.37</v>
      </c>
      <c r="G50" s="8">
        <v>8.93</v>
      </c>
      <c r="H50" s="8">
        <v>0.12</v>
      </c>
      <c r="I50" s="8">
        <v>45.17</v>
      </c>
      <c r="J50" s="8">
        <v>0.57999999999999996</v>
      </c>
      <c r="K50" s="8">
        <v>0.16</v>
      </c>
      <c r="L50" s="8">
        <v>0.15</v>
      </c>
      <c r="M50" s="8">
        <v>0.01</v>
      </c>
      <c r="Q50" s="8">
        <f t="shared" si="3"/>
        <v>99.19</v>
      </c>
      <c r="R50" s="37">
        <f t="shared" si="4"/>
        <v>90.926108015187722</v>
      </c>
      <c r="S50" s="39"/>
      <c r="T50" s="8"/>
      <c r="U50" s="37"/>
    </row>
    <row r="51" spans="1:21">
      <c r="A51" s="6" t="s">
        <v>478</v>
      </c>
      <c r="B51" s="6" t="s">
        <v>56</v>
      </c>
      <c r="C51" s="7" t="s">
        <v>502</v>
      </c>
      <c r="D51" s="9">
        <v>44.73</v>
      </c>
      <c r="E51" s="9">
        <v>7.0000000000000007E-2</v>
      </c>
      <c r="F51" s="8">
        <v>1.43</v>
      </c>
      <c r="G51" s="8">
        <v>8.31</v>
      </c>
      <c r="H51" s="8">
        <v>0.12</v>
      </c>
      <c r="I51" s="8">
        <v>43.92</v>
      </c>
      <c r="J51" s="8">
        <v>0.73</v>
      </c>
      <c r="K51" s="8">
        <v>0.1</v>
      </c>
      <c r="L51" s="8">
        <v>0.04</v>
      </c>
      <c r="M51" s="8">
        <v>0.02</v>
      </c>
      <c r="P51" s="8">
        <v>-0.28999999999999998</v>
      </c>
      <c r="Q51" s="8">
        <f t="shared" si="3"/>
        <v>99.179999999999993</v>
      </c>
      <c r="R51" s="37">
        <f t="shared" si="4"/>
        <v>91.281805592342366</v>
      </c>
      <c r="S51" s="39"/>
      <c r="T51" s="8"/>
      <c r="U51" s="37"/>
    </row>
    <row r="52" spans="1:21">
      <c r="A52" s="6" t="s">
        <v>482</v>
      </c>
      <c r="B52" s="6" t="s">
        <v>56</v>
      </c>
      <c r="C52" s="7" t="s">
        <v>502</v>
      </c>
      <c r="D52" s="9">
        <v>43.57</v>
      </c>
      <c r="E52" s="9">
        <v>0.04</v>
      </c>
      <c r="F52" s="8">
        <v>1.23</v>
      </c>
      <c r="G52" s="8">
        <v>8.4600000000000009</v>
      </c>
      <c r="H52" s="8">
        <v>0.11</v>
      </c>
      <c r="I52" s="8">
        <v>44.05</v>
      </c>
      <c r="J52" s="8">
        <v>1.53</v>
      </c>
      <c r="K52" s="8">
        <v>0.11</v>
      </c>
      <c r="L52" s="8">
        <v>0.05</v>
      </c>
      <c r="M52" s="8">
        <v>0.03</v>
      </c>
      <c r="P52" s="8">
        <v>0.23</v>
      </c>
      <c r="Q52" s="8">
        <f t="shared" si="3"/>
        <v>99.41</v>
      </c>
      <c r="R52" s="37">
        <f t="shared" si="4"/>
        <v>91.162223871105823</v>
      </c>
      <c r="S52" s="39"/>
      <c r="T52" s="8"/>
      <c r="U52" s="37"/>
    </row>
    <row r="53" spans="1:21">
      <c r="A53" s="6" t="s">
        <v>483</v>
      </c>
      <c r="B53" s="6" t="s">
        <v>56</v>
      </c>
      <c r="C53" s="7" t="s">
        <v>502</v>
      </c>
      <c r="D53" s="9">
        <v>45.09</v>
      </c>
      <c r="E53" s="9">
        <v>0.04</v>
      </c>
      <c r="F53" s="8">
        <v>1.57</v>
      </c>
      <c r="G53" s="8">
        <v>8.16</v>
      </c>
      <c r="H53" s="8">
        <v>0.12</v>
      </c>
      <c r="I53" s="8">
        <v>43.13</v>
      </c>
      <c r="J53" s="8">
        <v>1.22</v>
      </c>
      <c r="K53" s="8">
        <v>0.08</v>
      </c>
      <c r="L53" s="8">
        <v>0.03</v>
      </c>
      <c r="M53" s="8" t="s">
        <v>130</v>
      </c>
      <c r="P53" s="8">
        <v>-0.55000000000000004</v>
      </c>
      <c r="Q53" s="8">
        <f t="shared" si="3"/>
        <v>98.89</v>
      </c>
      <c r="R53" s="37">
        <f t="shared" si="4"/>
        <v>91.282318506526778</v>
      </c>
      <c r="S53" s="39"/>
      <c r="T53" s="8"/>
      <c r="U53" s="37"/>
    </row>
    <row r="54" spans="1:21">
      <c r="A54" s="6" t="s">
        <v>492</v>
      </c>
      <c r="B54" s="6" t="s">
        <v>56</v>
      </c>
      <c r="C54" s="7" t="s">
        <v>502</v>
      </c>
      <c r="D54" s="9">
        <v>45.27</v>
      </c>
      <c r="E54" s="9">
        <v>0.18</v>
      </c>
      <c r="F54" s="8">
        <v>2.58</v>
      </c>
      <c r="G54" s="8">
        <v>8.86</v>
      </c>
      <c r="H54" s="8">
        <v>0.12</v>
      </c>
      <c r="I54" s="8">
        <v>41.07</v>
      </c>
      <c r="J54" s="8">
        <v>0.74</v>
      </c>
      <c r="K54" s="8">
        <v>0.2</v>
      </c>
      <c r="L54" s="8">
        <v>0.16</v>
      </c>
      <c r="M54" s="8">
        <v>0.01</v>
      </c>
      <c r="P54" s="8">
        <v>0.19</v>
      </c>
      <c r="Q54" s="8">
        <f t="shared" si="3"/>
        <v>99.38</v>
      </c>
      <c r="R54" s="37">
        <f t="shared" si="4"/>
        <v>90.179767601771971</v>
      </c>
      <c r="S54" s="39"/>
      <c r="T54" s="8"/>
      <c r="U54" s="37"/>
    </row>
    <row r="55" spans="1:21">
      <c r="A55" s="6" t="s">
        <v>479</v>
      </c>
      <c r="B55" s="6" t="s">
        <v>56</v>
      </c>
      <c r="C55" s="7" t="s">
        <v>502</v>
      </c>
      <c r="D55" s="9">
        <v>43.41</v>
      </c>
      <c r="E55" s="9">
        <v>0.04</v>
      </c>
      <c r="F55" s="8">
        <v>1.23</v>
      </c>
      <c r="G55" s="8">
        <v>8.3699999999999992</v>
      </c>
      <c r="H55" s="8">
        <v>0.12</v>
      </c>
      <c r="I55" s="8">
        <v>45.07</v>
      </c>
      <c r="J55" s="8">
        <v>0.94</v>
      </c>
      <c r="K55" s="8">
        <v>0.08</v>
      </c>
      <c r="L55" s="8">
        <v>0.06</v>
      </c>
      <c r="M55" s="8">
        <v>0.01</v>
      </c>
      <c r="P55" s="8">
        <v>-0.39</v>
      </c>
      <c r="Q55" s="8">
        <f t="shared" si="3"/>
        <v>98.939999999999984</v>
      </c>
      <c r="R55" s="37">
        <f t="shared" si="4"/>
        <v>91.4291080946102</v>
      </c>
      <c r="S55" s="39"/>
      <c r="T55" s="8"/>
      <c r="U55" s="37"/>
    </row>
    <row r="56" spans="1:21">
      <c r="A56" s="6" t="s">
        <v>491</v>
      </c>
      <c r="B56" s="6" t="s">
        <v>56</v>
      </c>
      <c r="C56" s="7" t="s">
        <v>502</v>
      </c>
      <c r="D56" s="9">
        <v>44.01</v>
      </c>
      <c r="E56" s="9">
        <v>0.14000000000000001</v>
      </c>
      <c r="F56" s="8">
        <v>2.38</v>
      </c>
      <c r="G56" s="8">
        <v>8.83</v>
      </c>
      <c r="H56" s="8">
        <v>0.12</v>
      </c>
      <c r="I56" s="8">
        <v>41.87</v>
      </c>
      <c r="J56" s="8">
        <v>2.11</v>
      </c>
      <c r="K56" s="8">
        <v>0.34</v>
      </c>
      <c r="L56" s="8">
        <v>0.16</v>
      </c>
      <c r="M56" s="8">
        <v>0.02</v>
      </c>
      <c r="P56" s="8">
        <v>-0.24</v>
      </c>
      <c r="Q56" s="8">
        <f t="shared" si="3"/>
        <v>99.74</v>
      </c>
      <c r="R56" s="37">
        <f t="shared" si="4"/>
        <v>90.378825917093607</v>
      </c>
      <c r="S56" s="39"/>
      <c r="T56" s="8"/>
      <c r="U56" s="37"/>
    </row>
    <row r="57" spans="1:21">
      <c r="A57" s="6" t="s">
        <v>493</v>
      </c>
      <c r="B57" s="6" t="s">
        <v>56</v>
      </c>
      <c r="C57" s="7" t="s">
        <v>502</v>
      </c>
      <c r="D57" s="9">
        <v>44.29</v>
      </c>
      <c r="E57" s="9">
        <v>0.13</v>
      </c>
      <c r="F57" s="8">
        <v>2.0499999999999998</v>
      </c>
      <c r="G57" s="8">
        <v>9.25</v>
      </c>
      <c r="H57" s="8">
        <v>0.12</v>
      </c>
      <c r="I57" s="8">
        <v>43.11</v>
      </c>
      <c r="J57" s="8">
        <v>0.51</v>
      </c>
      <c r="K57" s="8">
        <v>0.12</v>
      </c>
      <c r="L57" s="8">
        <v>7.0000000000000007E-2</v>
      </c>
      <c r="M57" s="8">
        <v>0.01</v>
      </c>
      <c r="P57" s="8">
        <v>-0.27</v>
      </c>
      <c r="Q57" s="8">
        <f t="shared" si="3"/>
        <v>99.39</v>
      </c>
      <c r="R57" s="37">
        <f t="shared" si="4"/>
        <v>90.2274880255368</v>
      </c>
      <c r="S57" s="39"/>
      <c r="T57" s="8"/>
      <c r="U57" s="37"/>
    </row>
    <row r="58" spans="1:21">
      <c r="A58" s="6" t="s">
        <v>485</v>
      </c>
      <c r="B58" s="6" t="s">
        <v>56</v>
      </c>
      <c r="C58" s="7" t="s">
        <v>502</v>
      </c>
      <c r="D58" s="9">
        <v>44.64</v>
      </c>
      <c r="E58" s="9">
        <v>0.11</v>
      </c>
      <c r="F58" s="8">
        <v>2.66</v>
      </c>
      <c r="G58" s="8">
        <v>8.23</v>
      </c>
      <c r="H58" s="8">
        <v>0.14000000000000001</v>
      </c>
      <c r="I58" s="8">
        <v>41.07</v>
      </c>
      <c r="J58" s="8">
        <v>2.42</v>
      </c>
      <c r="K58" s="8">
        <v>0.36</v>
      </c>
      <c r="L58" s="8">
        <v>0.08</v>
      </c>
      <c r="M58" s="8">
        <v>0.02</v>
      </c>
      <c r="P58" s="8">
        <v>-7.0000000000000007E-2</v>
      </c>
      <c r="Q58" s="8">
        <f t="shared" si="3"/>
        <v>99.66</v>
      </c>
      <c r="R58" s="37">
        <f t="shared" si="4"/>
        <v>90.813901437865724</v>
      </c>
      <c r="S58" s="39"/>
      <c r="T58" s="8"/>
      <c r="U58" s="37"/>
    </row>
    <row r="59" spans="1:21">
      <c r="A59" s="6" t="s">
        <v>480</v>
      </c>
      <c r="B59" s="6" t="s">
        <v>56</v>
      </c>
      <c r="C59" s="7" t="s">
        <v>502</v>
      </c>
      <c r="D59" s="9">
        <v>44.33</v>
      </c>
      <c r="E59" s="9">
        <v>0.09</v>
      </c>
      <c r="F59" s="8">
        <v>1.4</v>
      </c>
      <c r="G59" s="8">
        <v>8.94</v>
      </c>
      <c r="H59" s="8">
        <v>0.12</v>
      </c>
      <c r="I59" s="8">
        <v>44.05</v>
      </c>
      <c r="J59" s="8">
        <v>0.61</v>
      </c>
      <c r="K59" s="8">
        <v>0.1</v>
      </c>
      <c r="L59" s="8">
        <v>0.06</v>
      </c>
      <c r="M59" s="8">
        <v>0.01</v>
      </c>
      <c r="P59" s="8">
        <v>-0.14000000000000001</v>
      </c>
      <c r="Q59" s="8">
        <f t="shared" si="3"/>
        <v>99.57</v>
      </c>
      <c r="R59" s="37">
        <f t="shared" si="4"/>
        <v>90.707386099991567</v>
      </c>
      <c r="S59" s="39"/>
      <c r="T59" s="8"/>
      <c r="U59" s="37"/>
    </row>
    <row r="60" spans="1:21">
      <c r="A60" s="6" t="s">
        <v>494</v>
      </c>
      <c r="B60" s="6" t="s">
        <v>56</v>
      </c>
      <c r="C60" s="7" t="s">
        <v>502</v>
      </c>
      <c r="D60" s="9">
        <v>44.08</v>
      </c>
      <c r="E60" s="9">
        <v>0.21</v>
      </c>
      <c r="F60" s="8">
        <v>2</v>
      </c>
      <c r="G60" s="8">
        <v>10.74</v>
      </c>
      <c r="H60" s="8">
        <v>0.12</v>
      </c>
      <c r="I60" s="8">
        <v>41.66</v>
      </c>
      <c r="J60" s="8">
        <v>0.54</v>
      </c>
      <c r="K60" s="8">
        <v>0.17</v>
      </c>
      <c r="L60" s="8">
        <v>0.13</v>
      </c>
      <c r="M60" s="8">
        <v>0.01</v>
      </c>
      <c r="P60" s="8">
        <v>-0.28000000000000003</v>
      </c>
      <c r="Q60" s="8">
        <f t="shared" si="3"/>
        <v>99.38000000000001</v>
      </c>
      <c r="R60" s="37">
        <f t="shared" si="4"/>
        <v>88.4851322388905</v>
      </c>
      <c r="S60" s="39"/>
      <c r="T60" s="8"/>
      <c r="U60" s="37"/>
    </row>
    <row r="61" spans="1:21">
      <c r="A61" s="6" t="s">
        <v>495</v>
      </c>
      <c r="B61" s="6" t="s">
        <v>56</v>
      </c>
      <c r="C61" s="7" t="s">
        <v>502</v>
      </c>
      <c r="D61" s="9">
        <v>43.13</v>
      </c>
      <c r="E61" s="9">
        <v>0.27</v>
      </c>
      <c r="F61" s="8">
        <v>2.1</v>
      </c>
      <c r="G61" s="8">
        <v>10.1</v>
      </c>
      <c r="H61" s="8">
        <v>0.12</v>
      </c>
      <c r="I61" s="8">
        <v>42.51</v>
      </c>
      <c r="J61" s="8">
        <v>0.77</v>
      </c>
      <c r="K61" s="8">
        <v>0.17</v>
      </c>
      <c r="L61" s="8">
        <v>0.23</v>
      </c>
      <c r="M61" s="8">
        <v>0.01</v>
      </c>
      <c r="P61" s="8">
        <v>-0.47</v>
      </c>
      <c r="Q61" s="8">
        <f t="shared" si="3"/>
        <v>98.940000000000012</v>
      </c>
      <c r="R61" s="37">
        <f t="shared" si="4"/>
        <v>89.291161348262037</v>
      </c>
      <c r="S61" s="39"/>
      <c r="T61" s="8"/>
      <c r="U61" s="37"/>
    </row>
    <row r="62" spans="1:21">
      <c r="A62" s="6" t="s">
        <v>481</v>
      </c>
      <c r="B62" s="6" t="s">
        <v>56</v>
      </c>
      <c r="C62" s="7" t="s">
        <v>502</v>
      </c>
      <c r="D62" s="9">
        <v>44.83</v>
      </c>
      <c r="E62" s="9">
        <v>0.03</v>
      </c>
      <c r="F62" s="8">
        <v>1.33</v>
      </c>
      <c r="G62" s="8">
        <v>7.51</v>
      </c>
      <c r="H62" s="8">
        <v>0.11</v>
      </c>
      <c r="I62" s="8">
        <v>44.3</v>
      </c>
      <c r="J62" s="8">
        <v>0.93</v>
      </c>
      <c r="K62" s="8">
        <v>0.08</v>
      </c>
      <c r="L62" s="8">
        <v>0.04</v>
      </c>
      <c r="M62" s="8">
        <v>0.03</v>
      </c>
      <c r="P62" s="8">
        <v>-0.2</v>
      </c>
      <c r="Q62" s="8">
        <f t="shared" si="3"/>
        <v>98.99</v>
      </c>
      <c r="R62" s="37">
        <f t="shared" si="4"/>
        <v>92.117198891338731</v>
      </c>
      <c r="S62" s="39"/>
      <c r="T62" s="8"/>
      <c r="U62" s="37"/>
    </row>
    <row r="63" spans="1:21">
      <c r="A63" s="6" t="s">
        <v>500</v>
      </c>
      <c r="B63" s="6" t="s">
        <v>56</v>
      </c>
      <c r="C63" s="7" t="s">
        <v>502</v>
      </c>
      <c r="D63" s="9">
        <v>45.1</v>
      </c>
      <c r="E63" s="9">
        <v>7.0000000000000007E-2</v>
      </c>
      <c r="F63" s="8">
        <v>1.04</v>
      </c>
      <c r="G63" s="8">
        <v>7.89</v>
      </c>
      <c r="H63" s="8">
        <v>0.11</v>
      </c>
      <c r="I63" s="8">
        <v>44.17</v>
      </c>
      <c r="J63" s="8">
        <v>0.48</v>
      </c>
      <c r="K63" s="8">
        <v>0.13</v>
      </c>
      <c r="L63" s="8">
        <v>0.1</v>
      </c>
      <c r="M63" s="8">
        <v>0.01</v>
      </c>
      <c r="P63" s="8">
        <v>-0.11</v>
      </c>
      <c r="Q63" s="8">
        <f t="shared" si="3"/>
        <v>98.99</v>
      </c>
      <c r="R63" s="37">
        <f t="shared" si="4"/>
        <v>91.728967211256133</v>
      </c>
      <c r="S63" s="39"/>
      <c r="T63" s="8"/>
      <c r="U63" s="37"/>
    </row>
    <row r="64" spans="1:21">
      <c r="A64" s="6" t="s">
        <v>484</v>
      </c>
      <c r="B64" s="6" t="s">
        <v>56</v>
      </c>
      <c r="C64" s="7" t="s">
        <v>502</v>
      </c>
      <c r="D64" s="9">
        <v>44.33</v>
      </c>
      <c r="E64" s="9">
        <v>0.05</v>
      </c>
      <c r="F64" s="8">
        <v>1.38</v>
      </c>
      <c r="G64" s="8">
        <v>8.4499999999999993</v>
      </c>
      <c r="H64" s="8">
        <v>0.12</v>
      </c>
      <c r="I64" s="8">
        <v>43.74</v>
      </c>
      <c r="J64" s="8">
        <v>1.55</v>
      </c>
      <c r="K64" s="8">
        <v>0.13</v>
      </c>
      <c r="L64" s="8">
        <v>0.05</v>
      </c>
      <c r="M64" s="8">
        <v>0.01</v>
      </c>
      <c r="P64" s="8">
        <v>-0.03</v>
      </c>
      <c r="Q64" s="8">
        <f t="shared" si="3"/>
        <v>99.779999999999987</v>
      </c>
      <c r="R64" s="37">
        <f t="shared" si="4"/>
        <v>91.114738795018141</v>
      </c>
      <c r="S64" s="39"/>
      <c r="T64" s="8"/>
      <c r="U64" s="37"/>
    </row>
    <row r="65" spans="1:21">
      <c r="A65" s="6" t="s">
        <v>501</v>
      </c>
      <c r="B65" s="6" t="s">
        <v>56</v>
      </c>
      <c r="C65" s="7" t="s">
        <v>502</v>
      </c>
      <c r="D65" s="9">
        <v>43.54</v>
      </c>
      <c r="E65" s="9">
        <v>0.03</v>
      </c>
      <c r="F65" s="8">
        <v>0.77</v>
      </c>
      <c r="G65" s="8">
        <v>8.4600000000000009</v>
      </c>
      <c r="H65" s="8">
        <v>0.12</v>
      </c>
      <c r="I65" s="8">
        <v>46.26</v>
      </c>
      <c r="J65" s="8">
        <v>0.38</v>
      </c>
      <c r="K65" s="8">
        <v>0.06</v>
      </c>
      <c r="L65" s="8">
        <v>0.06</v>
      </c>
      <c r="M65" s="8">
        <v>0.02</v>
      </c>
      <c r="P65" s="8">
        <v>-0.28999999999999998</v>
      </c>
      <c r="Q65" s="8">
        <f t="shared" si="3"/>
        <v>99.41</v>
      </c>
      <c r="R65" s="37">
        <f t="shared" si="4"/>
        <v>91.548752862832018</v>
      </c>
      <c r="S65" s="39"/>
      <c r="T65" s="8"/>
      <c r="U65" s="37"/>
    </row>
    <row r="66" spans="1:21">
      <c r="A66" s="6" t="s">
        <v>496</v>
      </c>
      <c r="B66" s="6" t="s">
        <v>56</v>
      </c>
      <c r="C66" s="7" t="s">
        <v>502</v>
      </c>
      <c r="D66" s="9">
        <v>46.7</v>
      </c>
      <c r="E66" s="9">
        <v>0.21</v>
      </c>
      <c r="F66" s="8">
        <v>3.52</v>
      </c>
      <c r="G66" s="8">
        <v>8.83</v>
      </c>
      <c r="H66" s="8">
        <v>0.13</v>
      </c>
      <c r="I66" s="8">
        <v>39.24</v>
      </c>
      <c r="J66" s="8">
        <v>0.83</v>
      </c>
      <c r="K66" s="8">
        <v>0.17</v>
      </c>
      <c r="L66" s="8">
        <v>0.14000000000000001</v>
      </c>
      <c r="M66" s="8">
        <v>0.01</v>
      </c>
      <c r="P66" s="8">
        <v>-0.2</v>
      </c>
      <c r="Q66" s="8">
        <f t="shared" si="3"/>
        <v>99.580000000000013</v>
      </c>
      <c r="R66" s="37">
        <f t="shared" si="4"/>
        <v>89.799757357433933</v>
      </c>
      <c r="S66" s="39"/>
      <c r="T66" s="8"/>
      <c r="U66" s="37"/>
    </row>
    <row r="67" spans="1:21">
      <c r="A67" s="6" t="s">
        <v>497</v>
      </c>
      <c r="B67" s="6" t="s">
        <v>56</v>
      </c>
      <c r="C67" s="7" t="s">
        <v>502</v>
      </c>
      <c r="D67" s="9">
        <v>44.8</v>
      </c>
      <c r="E67" s="9">
        <v>0.14000000000000001</v>
      </c>
      <c r="F67" s="8">
        <v>4.1399999999999997</v>
      </c>
      <c r="G67" s="8">
        <v>9.1</v>
      </c>
      <c r="H67" s="8">
        <v>0.15</v>
      </c>
      <c r="I67" s="8">
        <v>39.17</v>
      </c>
      <c r="J67" s="8">
        <v>1.04</v>
      </c>
      <c r="K67" s="8">
        <v>0.34</v>
      </c>
      <c r="L67" s="8">
        <v>0.15</v>
      </c>
      <c r="M67" s="8">
        <v>0.02</v>
      </c>
      <c r="P67" s="8">
        <v>0.21</v>
      </c>
      <c r="Q67" s="8">
        <f t="shared" si="3"/>
        <v>99.26</v>
      </c>
      <c r="R67" s="37">
        <f t="shared" si="4"/>
        <v>89.503781993262521</v>
      </c>
      <c r="S67" s="39"/>
      <c r="T67" s="8"/>
      <c r="U67" s="37"/>
    </row>
    <row r="68" spans="1:21">
      <c r="A68" s="6" t="s">
        <v>486</v>
      </c>
      <c r="B68" s="6" t="s">
        <v>56</v>
      </c>
      <c r="C68" s="7" t="s">
        <v>502</v>
      </c>
      <c r="D68" s="9">
        <v>45.86</v>
      </c>
      <c r="E68" s="9">
        <v>0.17</v>
      </c>
      <c r="F68" s="8">
        <v>2.5499999999999998</v>
      </c>
      <c r="G68" s="8">
        <v>8.65</v>
      </c>
      <c r="H68" s="8">
        <v>0.12</v>
      </c>
      <c r="I68" s="8">
        <v>38.630000000000003</v>
      </c>
      <c r="J68" s="8">
        <v>2.98</v>
      </c>
      <c r="K68" s="8">
        <v>0.33</v>
      </c>
      <c r="L68" s="8">
        <v>0.06</v>
      </c>
      <c r="M68" s="8">
        <v>0.02</v>
      </c>
      <c r="P68" s="8">
        <v>-0.23</v>
      </c>
      <c r="Q68" s="8">
        <f t="shared" si="3"/>
        <v>99.139999999999986</v>
      </c>
      <c r="R68" s="37">
        <f t="shared" si="4"/>
        <v>89.844810516959214</v>
      </c>
      <c r="S68" s="39"/>
      <c r="T68" s="8"/>
      <c r="U68" s="37"/>
    </row>
    <row r="69" spans="1:21">
      <c r="A69" s="6" t="s">
        <v>487</v>
      </c>
      <c r="B69" s="6" t="s">
        <v>56</v>
      </c>
      <c r="C69" s="7" t="s">
        <v>502</v>
      </c>
      <c r="D69" s="9">
        <v>44.92</v>
      </c>
      <c r="E69" s="9">
        <v>0.19</v>
      </c>
      <c r="F69" s="8">
        <v>3.2</v>
      </c>
      <c r="G69" s="8">
        <v>8.09</v>
      </c>
      <c r="H69" s="8">
        <v>0.12</v>
      </c>
      <c r="I69" s="8">
        <v>39.25</v>
      </c>
      <c r="J69" s="8">
        <v>2.6</v>
      </c>
      <c r="K69" s="8">
        <v>0.43</v>
      </c>
      <c r="L69" s="8">
        <v>0.2</v>
      </c>
      <c r="M69" s="8">
        <v>0.02</v>
      </c>
      <c r="P69" s="8">
        <v>0.23</v>
      </c>
      <c r="Q69" s="8">
        <f t="shared" si="3"/>
        <v>99.250000000000014</v>
      </c>
      <c r="R69" s="37">
        <f t="shared" si="4"/>
        <v>90.576189558631867</v>
      </c>
      <c r="S69" s="39"/>
      <c r="T69" s="8"/>
      <c r="U69" s="37"/>
    </row>
    <row r="70" spans="1:21">
      <c r="A70" s="6" t="s">
        <v>488</v>
      </c>
      <c r="B70" s="6" t="s">
        <v>56</v>
      </c>
      <c r="C70" s="7" t="s">
        <v>502</v>
      </c>
      <c r="D70" s="9">
        <v>42.61</v>
      </c>
      <c r="E70" s="9">
        <v>0.14000000000000001</v>
      </c>
      <c r="F70" s="8">
        <v>2.1</v>
      </c>
      <c r="G70" s="8">
        <v>8.9600000000000009</v>
      </c>
      <c r="H70" s="8">
        <v>0.13</v>
      </c>
      <c r="I70" s="8">
        <v>43.02</v>
      </c>
      <c r="J70" s="8">
        <v>2.2599999999999998</v>
      </c>
      <c r="K70" s="8">
        <v>0.36</v>
      </c>
      <c r="L70" s="8">
        <v>0.17</v>
      </c>
      <c r="M70" s="8">
        <v>0.03</v>
      </c>
      <c r="P70" s="8">
        <v>-0.3</v>
      </c>
      <c r="Q70" s="8">
        <f t="shared" si="3"/>
        <v>99.480000000000018</v>
      </c>
      <c r="R70" s="37">
        <f t="shared" si="4"/>
        <v>90.486803148014346</v>
      </c>
      <c r="S70" s="39"/>
      <c r="T70" s="8"/>
      <c r="U70" s="37"/>
    </row>
    <row r="71" spans="1:21">
      <c r="A71" s="6" t="s">
        <v>498</v>
      </c>
      <c r="B71" s="6" t="s">
        <v>56</v>
      </c>
      <c r="C71" s="7" t="s">
        <v>502</v>
      </c>
      <c r="D71" s="9">
        <v>45.2</v>
      </c>
      <c r="E71" s="9">
        <v>0.25</v>
      </c>
      <c r="F71" s="8">
        <v>4.9800000000000004</v>
      </c>
      <c r="G71" s="8">
        <v>8.6300000000000008</v>
      </c>
      <c r="H71" s="8">
        <v>0.14000000000000001</v>
      </c>
      <c r="I71" s="8">
        <v>37.520000000000003</v>
      </c>
      <c r="J71" s="8">
        <v>1.82</v>
      </c>
      <c r="K71" s="8">
        <v>0.52</v>
      </c>
      <c r="L71" s="8">
        <v>0.34</v>
      </c>
      <c r="M71" s="8">
        <v>0.03</v>
      </c>
      <c r="P71" s="8">
        <v>-0.23</v>
      </c>
      <c r="Q71" s="8">
        <f t="shared" si="3"/>
        <v>99.2</v>
      </c>
      <c r="R71" s="37">
        <f t="shared" si="4"/>
        <v>89.597290362355636</v>
      </c>
      <c r="S71" s="39"/>
      <c r="T71" s="8"/>
      <c r="U71" s="37"/>
    </row>
    <row r="72" spans="1:21">
      <c r="A72" s="6" t="s">
        <v>472</v>
      </c>
      <c r="B72" s="6" t="s">
        <v>56</v>
      </c>
      <c r="C72" s="7" t="s">
        <v>502</v>
      </c>
      <c r="D72" s="9">
        <v>44.86</v>
      </c>
      <c r="E72" s="9">
        <v>0.06</v>
      </c>
      <c r="F72" s="8">
        <v>1.38</v>
      </c>
      <c r="G72" s="8">
        <v>8.0399999999999991</v>
      </c>
      <c r="H72" s="8">
        <v>0.12</v>
      </c>
      <c r="I72" s="8">
        <v>44.28</v>
      </c>
      <c r="J72" s="8">
        <v>0.46</v>
      </c>
      <c r="K72" s="8">
        <v>0.11</v>
      </c>
      <c r="L72" s="8">
        <v>7.0000000000000007E-2</v>
      </c>
      <c r="M72" s="8">
        <v>0.03</v>
      </c>
      <c r="P72" s="8">
        <v>-0.17</v>
      </c>
      <c r="Q72" s="8">
        <f t="shared" si="3"/>
        <v>99.24</v>
      </c>
      <c r="R72" s="37">
        <f t="shared" si="4"/>
        <v>91.604104847596432</v>
      </c>
      <c r="S72" s="39"/>
      <c r="T72" s="8"/>
      <c r="U72" s="37"/>
    </row>
    <row r="73" spans="1:21">
      <c r="A73" s="6" t="s">
        <v>468</v>
      </c>
      <c r="B73" s="6" t="s">
        <v>56</v>
      </c>
      <c r="C73" s="7" t="s">
        <v>502</v>
      </c>
      <c r="D73" s="9">
        <v>44.09</v>
      </c>
      <c r="E73" s="9">
        <v>0.03</v>
      </c>
      <c r="F73" s="8">
        <v>1.26</v>
      </c>
      <c r="G73" s="8">
        <v>7.98</v>
      </c>
      <c r="H73" s="8">
        <v>0.12</v>
      </c>
      <c r="I73" s="8">
        <v>45.38</v>
      </c>
      <c r="J73" s="8">
        <v>0.69</v>
      </c>
      <c r="K73" s="8">
        <v>7.0000000000000007E-2</v>
      </c>
      <c r="L73" s="8">
        <v>0.03</v>
      </c>
      <c r="M73" s="8">
        <v>0.01</v>
      </c>
      <c r="P73" s="8">
        <v>-0.32</v>
      </c>
      <c r="Q73" s="8">
        <f t="shared" si="3"/>
        <v>99.34</v>
      </c>
      <c r="R73" s="37">
        <f t="shared" si="4"/>
        <v>91.847179874965832</v>
      </c>
      <c r="S73" s="39"/>
      <c r="T73" s="8"/>
      <c r="U73" s="37"/>
    </row>
    <row r="74" spans="1:21">
      <c r="A74" s="6" t="s">
        <v>473</v>
      </c>
      <c r="B74" s="6" t="s">
        <v>56</v>
      </c>
      <c r="C74" s="7" t="s">
        <v>502</v>
      </c>
      <c r="D74" s="9">
        <v>43.04</v>
      </c>
      <c r="E74" s="9">
        <v>0.04</v>
      </c>
      <c r="F74" s="8">
        <v>1.08</v>
      </c>
      <c r="G74" s="8">
        <v>8.14</v>
      </c>
      <c r="H74" s="8">
        <v>0.12</v>
      </c>
      <c r="I74" s="8">
        <v>46.1</v>
      </c>
      <c r="J74" s="8">
        <v>0.78</v>
      </c>
      <c r="K74" s="8">
        <v>0.13</v>
      </c>
      <c r="L74" s="8">
        <v>0.09</v>
      </c>
      <c r="M74" s="8">
        <v>0.01</v>
      </c>
      <c r="P74" s="8">
        <v>-0.38</v>
      </c>
      <c r="Q74" s="8">
        <f t="shared" si="3"/>
        <v>99.15</v>
      </c>
      <c r="R74" s="37">
        <f t="shared" si="4"/>
        <v>91.816348419841049</v>
      </c>
      <c r="S74" s="39"/>
      <c r="T74" s="8"/>
      <c r="U74" s="37"/>
    </row>
    <row r="75" spans="1:21">
      <c r="A75" s="6" t="s">
        <v>278</v>
      </c>
      <c r="B75" s="6" t="s">
        <v>304</v>
      </c>
      <c r="C75" s="7" t="s">
        <v>305</v>
      </c>
      <c r="D75" s="25">
        <v>44.52</v>
      </c>
      <c r="E75" s="25">
        <v>0.05</v>
      </c>
      <c r="F75" s="26">
        <v>2.2200000000000002</v>
      </c>
      <c r="G75" s="26">
        <v>7.93</v>
      </c>
      <c r="H75" s="27">
        <v>0.12</v>
      </c>
      <c r="I75" s="27">
        <v>42.68</v>
      </c>
      <c r="J75" s="27">
        <v>2.11</v>
      </c>
      <c r="K75" s="27">
        <v>0.09</v>
      </c>
      <c r="L75" s="27">
        <v>0.02</v>
      </c>
      <c r="M75" s="27">
        <v>0.01</v>
      </c>
      <c r="N75" s="27">
        <v>1.3399364016543145</v>
      </c>
      <c r="O75" s="27">
        <v>0.26724163193817363</v>
      </c>
      <c r="P75" s="27">
        <v>-0.34</v>
      </c>
      <c r="Q75" s="27">
        <v>101.01717803359249</v>
      </c>
      <c r="R75" s="37">
        <f t="shared" ref="R75:R86" si="5">(I75/40.304)/(I75/40.304+G75*0.8998/71.844)*100</f>
        <v>91.42530232903492</v>
      </c>
      <c r="S75" s="39">
        <f t="shared" ref="S75:S100" si="6">(N75/151.9192)/(N75/151.9192+F75/101.9601)*100</f>
        <v>28.830053037496096</v>
      </c>
    </row>
    <row r="76" spans="1:21">
      <c r="A76" s="6" t="s">
        <v>279</v>
      </c>
      <c r="B76" s="6" t="s">
        <v>304</v>
      </c>
      <c r="C76" s="7" t="s">
        <v>305</v>
      </c>
      <c r="D76" s="25">
        <v>43.27</v>
      </c>
      <c r="E76" s="25">
        <v>0.15</v>
      </c>
      <c r="F76" s="26">
        <v>1.69</v>
      </c>
      <c r="G76" s="26">
        <v>10.77</v>
      </c>
      <c r="H76" s="27">
        <v>0.11</v>
      </c>
      <c r="I76" s="27">
        <v>41.58</v>
      </c>
      <c r="J76" s="27">
        <v>2.04</v>
      </c>
      <c r="K76" s="27">
        <v>0.23</v>
      </c>
      <c r="L76" s="27">
        <v>0.06</v>
      </c>
      <c r="M76" s="27">
        <v>0.01</v>
      </c>
      <c r="N76" s="27">
        <v>0.70695313532623427</v>
      </c>
      <c r="O76" s="27">
        <v>0.286457577853728</v>
      </c>
      <c r="P76" s="27">
        <v>-0.63</v>
      </c>
      <c r="Q76" s="27">
        <v>100.27341071317997</v>
      </c>
      <c r="R76" s="37">
        <f t="shared" si="5"/>
        <v>88.437039339178995</v>
      </c>
      <c r="S76" s="39">
        <f t="shared" si="6"/>
        <v>21.920818266187702</v>
      </c>
    </row>
    <row r="77" spans="1:21">
      <c r="A77" s="6" t="s">
        <v>280</v>
      </c>
      <c r="B77" s="6" t="s">
        <v>304</v>
      </c>
      <c r="C77" s="7" t="s">
        <v>305</v>
      </c>
      <c r="D77" s="25">
        <v>42.91</v>
      </c>
      <c r="E77" s="25">
        <v>0.02</v>
      </c>
      <c r="F77" s="26">
        <v>0.46</v>
      </c>
      <c r="G77" s="26">
        <v>8.18</v>
      </c>
      <c r="H77" s="27">
        <v>0.1</v>
      </c>
      <c r="I77" s="27">
        <v>47.24</v>
      </c>
      <c r="J77" s="27">
        <v>0.36</v>
      </c>
      <c r="K77" s="27">
        <v>0.04</v>
      </c>
      <c r="L77" s="27">
        <v>0.02</v>
      </c>
      <c r="M77" s="27">
        <v>0.01</v>
      </c>
      <c r="N77" s="27">
        <v>1.6171041321296122</v>
      </c>
      <c r="O77" s="27">
        <v>0.3047827183294885</v>
      </c>
      <c r="P77" s="27">
        <v>0.03</v>
      </c>
      <c r="Q77" s="27">
        <v>101.29188685045911</v>
      </c>
      <c r="R77" s="37">
        <f t="shared" si="5"/>
        <v>91.961873103667685</v>
      </c>
      <c r="S77" s="39">
        <f t="shared" si="6"/>
        <v>70.232595199048944</v>
      </c>
    </row>
    <row r="78" spans="1:21">
      <c r="A78" s="6" t="s">
        <v>281</v>
      </c>
      <c r="B78" s="6" t="s">
        <v>304</v>
      </c>
      <c r="C78" s="7" t="s">
        <v>305</v>
      </c>
      <c r="D78" s="25">
        <v>45.3</v>
      </c>
      <c r="E78" s="25">
        <v>0.28000000000000003</v>
      </c>
      <c r="F78" s="26">
        <v>2.88</v>
      </c>
      <c r="G78" s="26">
        <v>9.3699999999999992</v>
      </c>
      <c r="H78" s="27">
        <v>0.12</v>
      </c>
      <c r="I78" s="27">
        <v>38.869999999999997</v>
      </c>
      <c r="J78" s="27">
        <v>2.0699999999999998</v>
      </c>
      <c r="K78" s="27">
        <v>0.43</v>
      </c>
      <c r="L78" s="27">
        <v>0.21</v>
      </c>
      <c r="M78" s="27">
        <v>0.02</v>
      </c>
      <c r="N78" s="27">
        <v>0.97885818737478603</v>
      </c>
      <c r="O78" s="27">
        <v>0.25057084442203043</v>
      </c>
      <c r="P78" s="27">
        <v>-0.2</v>
      </c>
      <c r="Q78" s="27">
        <v>100.57942903179679</v>
      </c>
      <c r="R78" s="37">
        <f t="shared" si="5"/>
        <v>89.151775107049374</v>
      </c>
      <c r="S78" s="39">
        <f t="shared" si="6"/>
        <v>18.574088370587035</v>
      </c>
    </row>
    <row r="79" spans="1:21">
      <c r="A79" s="6" t="s">
        <v>282</v>
      </c>
      <c r="B79" s="6" t="s">
        <v>304</v>
      </c>
      <c r="C79" s="7" t="s">
        <v>305</v>
      </c>
      <c r="D79" s="25">
        <v>43.99</v>
      </c>
      <c r="E79" s="25">
        <v>0.19</v>
      </c>
      <c r="F79" s="26">
        <v>2.75</v>
      </c>
      <c r="G79" s="26">
        <v>8.61</v>
      </c>
      <c r="H79" s="27">
        <v>0.11</v>
      </c>
      <c r="I79" s="27">
        <v>41.18</v>
      </c>
      <c r="J79" s="27">
        <v>2.2799999999999998</v>
      </c>
      <c r="K79" s="27">
        <v>0.48</v>
      </c>
      <c r="L79" s="27">
        <v>0.27</v>
      </c>
      <c r="M79" s="27">
        <v>0.02</v>
      </c>
      <c r="N79" s="27">
        <v>1.1203657628495163</v>
      </c>
      <c r="O79" s="27">
        <v>0.27920387641540617</v>
      </c>
      <c r="P79" s="27">
        <v>-0.5</v>
      </c>
      <c r="Q79" s="27">
        <v>100.77956963926492</v>
      </c>
      <c r="R79" s="37">
        <f t="shared" si="5"/>
        <v>90.453467329082997</v>
      </c>
      <c r="S79" s="39">
        <f t="shared" si="6"/>
        <v>21.47187425219261</v>
      </c>
    </row>
    <row r="80" spans="1:21">
      <c r="A80" s="6" t="s">
        <v>283</v>
      </c>
      <c r="B80" s="6" t="s">
        <v>304</v>
      </c>
      <c r="C80" s="7" t="s">
        <v>305</v>
      </c>
      <c r="D80" s="25">
        <v>42.54</v>
      </c>
      <c r="E80" s="25">
        <v>7.0000000000000007E-2</v>
      </c>
      <c r="F80" s="26">
        <v>1.3</v>
      </c>
      <c r="G80" s="26">
        <v>9.1</v>
      </c>
      <c r="H80" s="27">
        <v>0.11</v>
      </c>
      <c r="I80" s="27">
        <v>45.5</v>
      </c>
      <c r="J80" s="27">
        <v>1</v>
      </c>
      <c r="K80" s="27">
        <v>0.13</v>
      </c>
      <c r="L80" s="27">
        <v>0.05</v>
      </c>
      <c r="M80" s="27">
        <v>0.01</v>
      </c>
      <c r="N80" s="27">
        <v>1.2820469389601066</v>
      </c>
      <c r="O80" s="27">
        <v>0.32819817560407133</v>
      </c>
      <c r="P80" s="27">
        <v>-0.46</v>
      </c>
      <c r="Q80" s="27">
        <v>100.96024511456419</v>
      </c>
      <c r="R80" s="37">
        <f t="shared" si="5"/>
        <v>90.830122569497973</v>
      </c>
      <c r="S80" s="39">
        <f t="shared" si="6"/>
        <v>39.827123166643183</v>
      </c>
    </row>
    <row r="81" spans="1:19">
      <c r="A81" s="6" t="s">
        <v>284</v>
      </c>
      <c r="B81" s="6" t="s">
        <v>304</v>
      </c>
      <c r="C81" s="7" t="s">
        <v>305</v>
      </c>
      <c r="D81" s="25">
        <v>44.57</v>
      </c>
      <c r="E81" s="25">
        <v>0.02</v>
      </c>
      <c r="F81" s="26">
        <v>1.17</v>
      </c>
      <c r="G81" s="26">
        <v>8.41</v>
      </c>
      <c r="H81" s="27">
        <v>0.11</v>
      </c>
      <c r="I81" s="27">
        <v>44.87</v>
      </c>
      <c r="J81" s="27">
        <v>0.41</v>
      </c>
      <c r="K81" s="27">
        <v>0.05</v>
      </c>
      <c r="L81" s="27">
        <v>0.03</v>
      </c>
      <c r="M81" s="27">
        <v>0.01</v>
      </c>
      <c r="N81" s="27">
        <v>1.1829331619230539</v>
      </c>
      <c r="O81" s="27">
        <v>0.27653146009602442</v>
      </c>
      <c r="P81" s="27">
        <v>-0.26</v>
      </c>
      <c r="Q81" s="27">
        <v>100.84946462201908</v>
      </c>
      <c r="R81" s="37">
        <f t="shared" si="5"/>
        <v>91.356620410548928</v>
      </c>
      <c r="S81" s="39">
        <f t="shared" si="6"/>
        <v>40.425330254196794</v>
      </c>
    </row>
    <row r="82" spans="1:19">
      <c r="A82" s="6" t="s">
        <v>285</v>
      </c>
      <c r="B82" s="6" t="s">
        <v>304</v>
      </c>
      <c r="C82" s="7" t="s">
        <v>305</v>
      </c>
      <c r="D82" s="25">
        <v>44</v>
      </c>
      <c r="E82" s="25">
        <v>7.0000000000000007E-2</v>
      </c>
      <c r="F82" s="26">
        <v>1.98</v>
      </c>
      <c r="G82" s="26">
        <v>8.6199999999999992</v>
      </c>
      <c r="H82" s="27">
        <v>0.11</v>
      </c>
      <c r="I82" s="27">
        <v>42.92</v>
      </c>
      <c r="J82" s="27">
        <v>1.71</v>
      </c>
      <c r="K82" s="27">
        <v>0.19</v>
      </c>
      <c r="L82" s="27">
        <v>7.0000000000000007E-2</v>
      </c>
      <c r="M82" s="27">
        <v>0.01</v>
      </c>
      <c r="N82" s="27">
        <v>1.3127458964494592</v>
      </c>
      <c r="O82" s="27">
        <v>0.30580078168925295</v>
      </c>
      <c r="P82" s="27">
        <v>-0.3</v>
      </c>
      <c r="Q82" s="27">
        <v>100.99854667813869</v>
      </c>
      <c r="R82" s="37">
        <f t="shared" si="5"/>
        <v>90.795205383375972</v>
      </c>
      <c r="S82" s="39">
        <f t="shared" si="6"/>
        <v>30.794525557968981</v>
      </c>
    </row>
    <row r="83" spans="1:19">
      <c r="A83" s="6" t="s">
        <v>286</v>
      </c>
      <c r="B83" s="6" t="s">
        <v>304</v>
      </c>
      <c r="C83" s="7" t="s">
        <v>305</v>
      </c>
      <c r="D83" s="25">
        <v>45.38</v>
      </c>
      <c r="E83" s="25">
        <v>0.12</v>
      </c>
      <c r="F83" s="26">
        <v>1.55</v>
      </c>
      <c r="G83" s="26">
        <v>9.16</v>
      </c>
      <c r="H83" s="27">
        <v>0.11</v>
      </c>
      <c r="I83" s="27">
        <v>41.71</v>
      </c>
      <c r="J83" s="27">
        <v>1.62</v>
      </c>
      <c r="K83" s="27">
        <v>0.23</v>
      </c>
      <c r="L83" s="27">
        <v>0.09</v>
      </c>
      <c r="M83" s="27">
        <v>7.0000000000000007E-2</v>
      </c>
      <c r="N83" s="27">
        <v>1.1534036885285337</v>
      </c>
      <c r="O83" s="27">
        <v>0.24293536922379691</v>
      </c>
      <c r="P83" s="27">
        <v>-0.33</v>
      </c>
      <c r="Q83" s="27">
        <v>101.10633905775234</v>
      </c>
      <c r="R83" s="37">
        <f t="shared" si="5"/>
        <v>90.020674647973635</v>
      </c>
      <c r="S83" s="39">
        <f t="shared" si="6"/>
        <v>33.307611843740226</v>
      </c>
    </row>
    <row r="84" spans="1:19">
      <c r="A84" s="6" t="s">
        <v>287</v>
      </c>
      <c r="B84" s="6" t="s">
        <v>304</v>
      </c>
      <c r="C84" s="7" t="s">
        <v>305</v>
      </c>
      <c r="D84" s="25">
        <v>45.61</v>
      </c>
      <c r="E84" s="25">
        <v>0.04</v>
      </c>
      <c r="F84" s="26">
        <v>0.97</v>
      </c>
      <c r="G84" s="26">
        <v>8.7899999999999991</v>
      </c>
      <c r="H84" s="27">
        <v>0.11</v>
      </c>
      <c r="I84" s="27">
        <v>43.63</v>
      </c>
      <c r="J84" s="27">
        <v>0.82</v>
      </c>
      <c r="K84" s="27">
        <v>0.1</v>
      </c>
      <c r="L84" s="27">
        <v>0.04</v>
      </c>
      <c r="M84" s="27">
        <v>7.0000000000000007E-2</v>
      </c>
      <c r="N84" s="27">
        <v>1.1969669710610435</v>
      </c>
      <c r="O84" s="27">
        <v>0.28174903481481733</v>
      </c>
      <c r="P84" s="27">
        <v>-0.46</v>
      </c>
      <c r="Q84" s="27">
        <v>101.19871600587587</v>
      </c>
      <c r="R84" s="37">
        <f t="shared" si="5"/>
        <v>90.769075305136539</v>
      </c>
      <c r="S84" s="39">
        <f t="shared" si="6"/>
        <v>45.300978212385047</v>
      </c>
    </row>
    <row r="85" spans="1:19">
      <c r="A85" s="6" t="s">
        <v>288</v>
      </c>
      <c r="B85" s="6" t="s">
        <v>304</v>
      </c>
      <c r="C85" s="7" t="s">
        <v>305</v>
      </c>
      <c r="D85" s="25">
        <v>47.21</v>
      </c>
      <c r="E85" s="25">
        <v>0.2</v>
      </c>
      <c r="F85" s="26">
        <v>2.19</v>
      </c>
      <c r="G85" s="26">
        <v>9.16</v>
      </c>
      <c r="H85" s="27">
        <v>0.11</v>
      </c>
      <c r="I85" s="27">
        <v>38.65</v>
      </c>
      <c r="J85" s="27">
        <v>1.91</v>
      </c>
      <c r="K85" s="27">
        <v>0.39</v>
      </c>
      <c r="L85" s="27">
        <v>0.2</v>
      </c>
      <c r="M85" s="27">
        <v>0.08</v>
      </c>
      <c r="N85" s="27">
        <v>0.96248541004713128</v>
      </c>
      <c r="O85" s="27">
        <v>0.27513162297634824</v>
      </c>
      <c r="P85" s="27">
        <v>-0.39</v>
      </c>
      <c r="Q85" s="27">
        <v>100.94761703302349</v>
      </c>
      <c r="R85" s="37">
        <f t="shared" si="5"/>
        <v>89.31501128890406</v>
      </c>
      <c r="S85" s="39">
        <f t="shared" si="6"/>
        <v>22.777719925834301</v>
      </c>
    </row>
    <row r="86" spans="1:19">
      <c r="A86" s="6" t="s">
        <v>289</v>
      </c>
      <c r="B86" s="6" t="s">
        <v>304</v>
      </c>
      <c r="C86" s="7" t="s">
        <v>305</v>
      </c>
      <c r="D86" s="25">
        <v>46.38</v>
      </c>
      <c r="E86" s="25">
        <v>0.11</v>
      </c>
      <c r="F86" s="26">
        <v>2.39</v>
      </c>
      <c r="G86" s="26">
        <v>8.84</v>
      </c>
      <c r="H86" s="27">
        <v>0.11</v>
      </c>
      <c r="I86" s="27">
        <v>39.86</v>
      </c>
      <c r="J86" s="27">
        <v>2.14</v>
      </c>
      <c r="K86" s="27">
        <v>0.21</v>
      </c>
      <c r="L86" s="27">
        <v>0.01</v>
      </c>
      <c r="M86" s="27">
        <v>7.0000000000000007E-2</v>
      </c>
      <c r="N86" s="27">
        <v>0.86571060119974352</v>
      </c>
      <c r="O86" s="27">
        <v>0.24026295290441513</v>
      </c>
      <c r="P86" s="27">
        <v>-0.39</v>
      </c>
      <c r="Q86" s="27">
        <v>100.83597355410414</v>
      </c>
      <c r="R86" s="37">
        <f t="shared" si="5"/>
        <v>89.932215771394922</v>
      </c>
      <c r="S86" s="39">
        <f t="shared" si="6"/>
        <v>19.556219208793756</v>
      </c>
    </row>
    <row r="87" spans="1:19">
      <c r="A87" s="6" t="s">
        <v>290</v>
      </c>
      <c r="B87" s="6" t="s">
        <v>304</v>
      </c>
      <c r="C87" s="7" t="s">
        <v>305</v>
      </c>
      <c r="D87" s="25">
        <v>46.2</v>
      </c>
      <c r="E87" s="25">
        <v>0.14000000000000001</v>
      </c>
      <c r="F87" s="26">
        <v>3.02</v>
      </c>
      <c r="G87" s="26">
        <v>9.07</v>
      </c>
      <c r="H87" s="27">
        <v>0.12</v>
      </c>
      <c r="I87" s="27">
        <v>38.39</v>
      </c>
      <c r="J87" s="27">
        <v>2.81</v>
      </c>
      <c r="K87" s="27">
        <v>0.24</v>
      </c>
      <c r="L87" s="27">
        <v>0.01</v>
      </c>
      <c r="M87" s="27">
        <v>7.0000000000000007E-2</v>
      </c>
      <c r="N87" s="27">
        <v>0.76776630825752334</v>
      </c>
      <c r="O87" s="27">
        <v>0.24026295290441513</v>
      </c>
      <c r="P87" s="27">
        <v>-0.35</v>
      </c>
      <c r="Q87" s="27">
        <v>100.72802926116194</v>
      </c>
      <c r="R87" s="37">
        <f t="shared" ref="R87:R100" si="7">(I87/40.304)/(I87/40.304+G87*0.8998/71.844)*100</f>
        <v>89.344789372699935</v>
      </c>
      <c r="S87" s="39">
        <f t="shared" si="6"/>
        <v>14.57546212402827</v>
      </c>
    </row>
    <row r="88" spans="1:19">
      <c r="A88" s="6" t="s">
        <v>291</v>
      </c>
      <c r="B88" s="6" t="s">
        <v>304</v>
      </c>
      <c r="C88" s="7" t="s">
        <v>305</v>
      </c>
      <c r="D88" s="25">
        <v>45.97</v>
      </c>
      <c r="E88" s="25">
        <v>0.09</v>
      </c>
      <c r="F88" s="26">
        <v>2.85</v>
      </c>
      <c r="G88" s="26">
        <v>9.1</v>
      </c>
      <c r="H88" s="27">
        <v>0.12</v>
      </c>
      <c r="I88" s="27">
        <v>38.9</v>
      </c>
      <c r="J88" s="27">
        <v>2.72</v>
      </c>
      <c r="K88" s="27">
        <v>0.13</v>
      </c>
      <c r="L88" s="27">
        <v>0</v>
      </c>
      <c r="M88" s="27">
        <v>7.0000000000000007E-2</v>
      </c>
      <c r="N88" s="27">
        <v>0.87974441033773332</v>
      </c>
      <c r="O88" s="27">
        <v>0.21302975803071553</v>
      </c>
      <c r="P88" s="27">
        <v>-0.24</v>
      </c>
      <c r="Q88" s="27">
        <v>100.80277416836844</v>
      </c>
      <c r="R88" s="37">
        <f t="shared" si="7"/>
        <v>89.438623338257187</v>
      </c>
      <c r="S88" s="39">
        <f t="shared" si="6"/>
        <v>17.161703796163856</v>
      </c>
    </row>
    <row r="89" spans="1:19">
      <c r="A89" s="6" t="s">
        <v>292</v>
      </c>
      <c r="B89" s="6" t="s">
        <v>304</v>
      </c>
      <c r="C89" s="7" t="s">
        <v>305</v>
      </c>
      <c r="D89" s="25">
        <v>46.02</v>
      </c>
      <c r="E89" s="25">
        <v>0.06</v>
      </c>
      <c r="F89" s="26">
        <v>1.69</v>
      </c>
      <c r="G89" s="26">
        <v>8.16</v>
      </c>
      <c r="H89" s="27">
        <v>0.1</v>
      </c>
      <c r="I89" s="27">
        <v>42.59</v>
      </c>
      <c r="J89" s="27">
        <v>1.32</v>
      </c>
      <c r="K89" s="27">
        <v>0.12</v>
      </c>
      <c r="L89" s="27">
        <v>0</v>
      </c>
      <c r="M89" s="27">
        <v>7.0000000000000007E-2</v>
      </c>
      <c r="N89" s="27">
        <v>1.0197901306939228</v>
      </c>
      <c r="O89" s="27">
        <v>0.26355115225902742</v>
      </c>
      <c r="P89" s="27">
        <v>-0.43</v>
      </c>
      <c r="Q89" s="27">
        <v>100.98334128295294</v>
      </c>
      <c r="R89" s="37">
        <f t="shared" si="7"/>
        <v>91.181533944810582</v>
      </c>
      <c r="S89" s="39">
        <f t="shared" si="6"/>
        <v>28.824992813212909</v>
      </c>
    </row>
    <row r="90" spans="1:19">
      <c r="A90" s="6" t="s">
        <v>293</v>
      </c>
      <c r="B90" s="6" t="s">
        <v>304</v>
      </c>
      <c r="C90" s="7" t="s">
        <v>305</v>
      </c>
      <c r="D90" s="25">
        <v>44.75</v>
      </c>
      <c r="E90" s="25">
        <v>0.1</v>
      </c>
      <c r="F90" s="26">
        <v>1.99</v>
      </c>
      <c r="G90" s="26">
        <v>8.85</v>
      </c>
      <c r="H90" s="27">
        <v>0.11</v>
      </c>
      <c r="I90" s="27">
        <v>42.35</v>
      </c>
      <c r="J90" s="27">
        <v>1.73</v>
      </c>
      <c r="K90" s="27">
        <v>0.18</v>
      </c>
      <c r="L90" s="27">
        <v>0.01</v>
      </c>
      <c r="M90" s="27">
        <v>0.08</v>
      </c>
      <c r="N90" s="27">
        <v>0.82507102890431483</v>
      </c>
      <c r="O90" s="27">
        <v>0.25209793946167708</v>
      </c>
      <c r="P90" s="27">
        <v>-0.46</v>
      </c>
      <c r="Q90" s="27">
        <v>100.76716896836602</v>
      </c>
      <c r="R90" s="37">
        <f t="shared" si="7"/>
        <v>90.457978932919701</v>
      </c>
      <c r="S90" s="39">
        <f t="shared" si="6"/>
        <v>21.768853018475518</v>
      </c>
    </row>
    <row r="91" spans="1:19">
      <c r="A91" s="6" t="s">
        <v>294</v>
      </c>
      <c r="B91" s="6" t="s">
        <v>304</v>
      </c>
      <c r="C91" s="7" t="s">
        <v>305</v>
      </c>
      <c r="D91" s="25">
        <v>45.09</v>
      </c>
      <c r="E91" s="25">
        <v>0.09</v>
      </c>
      <c r="F91" s="26">
        <v>1.57</v>
      </c>
      <c r="G91" s="26">
        <v>9.69</v>
      </c>
      <c r="H91" s="27">
        <v>0.11</v>
      </c>
      <c r="I91" s="27">
        <v>42.64</v>
      </c>
      <c r="J91" s="27">
        <v>0.87</v>
      </c>
      <c r="K91" s="27">
        <v>0.16</v>
      </c>
      <c r="L91" s="27">
        <v>0</v>
      </c>
      <c r="M91" s="27">
        <v>7.0000000000000007E-2</v>
      </c>
      <c r="N91" s="27">
        <v>0.5005391925883016</v>
      </c>
      <c r="O91" s="27">
        <v>0.25782454586035231</v>
      </c>
      <c r="P91" s="27">
        <v>-0.56999999999999995</v>
      </c>
      <c r="Q91" s="27">
        <v>100.47836373844866</v>
      </c>
      <c r="R91" s="37">
        <f t="shared" si="7"/>
        <v>89.709241200970752</v>
      </c>
      <c r="S91" s="39">
        <f t="shared" si="6"/>
        <v>17.625746385228339</v>
      </c>
    </row>
    <row r="92" spans="1:19">
      <c r="A92" s="6" t="s">
        <v>295</v>
      </c>
      <c r="B92" s="6" t="s">
        <v>304</v>
      </c>
      <c r="C92" s="7" t="s">
        <v>305</v>
      </c>
      <c r="D92" s="25">
        <v>45.82</v>
      </c>
      <c r="E92" s="25">
        <v>0.03</v>
      </c>
      <c r="F92" s="26">
        <v>0.97</v>
      </c>
      <c r="G92" s="26">
        <v>8.74</v>
      </c>
      <c r="H92" s="27">
        <v>0.11</v>
      </c>
      <c r="I92" s="27">
        <v>43.49</v>
      </c>
      <c r="J92" s="27">
        <v>0.77</v>
      </c>
      <c r="K92" s="27">
        <v>0.1</v>
      </c>
      <c r="L92" s="27">
        <v>0</v>
      </c>
      <c r="M92" s="27">
        <v>7.0000000000000007E-2</v>
      </c>
      <c r="N92" s="27">
        <v>0.72332591265388901</v>
      </c>
      <c r="O92" s="27">
        <v>0.25871535130014617</v>
      </c>
      <c r="P92" s="27">
        <v>-0.35</v>
      </c>
      <c r="Q92" s="27">
        <v>100.73204126395402</v>
      </c>
      <c r="R92" s="37">
        <f t="shared" si="7"/>
        <v>90.789922105919317</v>
      </c>
      <c r="S92" s="39">
        <f t="shared" si="6"/>
        <v>33.354309244416783</v>
      </c>
    </row>
    <row r="93" spans="1:19">
      <c r="A93" s="6" t="s">
        <v>296</v>
      </c>
      <c r="B93" s="6" t="s">
        <v>304</v>
      </c>
      <c r="C93" s="7" t="s">
        <v>305</v>
      </c>
      <c r="D93" s="25">
        <v>45.41</v>
      </c>
      <c r="E93" s="25">
        <v>0.08</v>
      </c>
      <c r="F93" s="26">
        <v>1.44</v>
      </c>
      <c r="G93" s="26">
        <v>8.82</v>
      </c>
      <c r="H93" s="27">
        <v>0.11</v>
      </c>
      <c r="I93" s="27">
        <v>42.88</v>
      </c>
      <c r="J93" s="27">
        <v>1.23</v>
      </c>
      <c r="K93" s="27">
        <v>0.1</v>
      </c>
      <c r="L93" s="27">
        <v>0.01</v>
      </c>
      <c r="M93" s="27">
        <v>7.0000000000000007E-2</v>
      </c>
      <c r="N93" s="27">
        <v>0.93704913098452491</v>
      </c>
      <c r="O93" s="27">
        <v>0.26342389433905683</v>
      </c>
      <c r="P93" s="27">
        <v>-0.43</v>
      </c>
      <c r="Q93" s="27">
        <v>100.92047302532356</v>
      </c>
      <c r="R93" s="37">
        <f t="shared" si="7"/>
        <v>90.593766423144743</v>
      </c>
      <c r="S93" s="39">
        <f t="shared" si="6"/>
        <v>30.39771581484823</v>
      </c>
    </row>
    <row r="94" spans="1:19">
      <c r="A94" s="6" t="s">
        <v>297</v>
      </c>
      <c r="B94" s="6" t="s">
        <v>304</v>
      </c>
      <c r="C94" s="7" t="s">
        <v>305</v>
      </c>
      <c r="D94" s="25">
        <v>45.85</v>
      </c>
      <c r="E94" s="25">
        <v>0.05</v>
      </c>
      <c r="F94" s="26">
        <v>0.95</v>
      </c>
      <c r="G94" s="26">
        <v>7.61</v>
      </c>
      <c r="H94" s="27">
        <v>0.09</v>
      </c>
      <c r="I94" s="27">
        <v>44.83</v>
      </c>
      <c r="J94" s="27">
        <v>0.47</v>
      </c>
      <c r="K94" s="27">
        <v>0.1</v>
      </c>
      <c r="L94" s="27">
        <v>0.01</v>
      </c>
      <c r="M94" s="27">
        <v>7.0000000000000007E-2</v>
      </c>
      <c r="N94" s="27">
        <v>1.1025311304033207</v>
      </c>
      <c r="O94" s="27">
        <v>0.27780403929573005</v>
      </c>
      <c r="P94" s="27">
        <v>-0.28000000000000003</v>
      </c>
      <c r="Q94" s="27">
        <v>101.13033516969904</v>
      </c>
      <c r="R94" s="37">
        <f t="shared" si="7"/>
        <v>92.107500721646375</v>
      </c>
      <c r="S94" s="39">
        <f t="shared" si="6"/>
        <v>43.785663352968101</v>
      </c>
    </row>
    <row r="95" spans="1:19">
      <c r="A95" s="6" t="s">
        <v>298</v>
      </c>
      <c r="B95" s="6" t="s">
        <v>304</v>
      </c>
      <c r="C95" s="7" t="s">
        <v>305</v>
      </c>
      <c r="D95" s="25">
        <v>44.93</v>
      </c>
      <c r="E95" s="25">
        <v>0.2</v>
      </c>
      <c r="F95" s="26">
        <v>1.6</v>
      </c>
      <c r="G95" s="26">
        <v>9.08</v>
      </c>
      <c r="H95" s="27">
        <v>0.11</v>
      </c>
      <c r="I95" s="27">
        <v>42.16</v>
      </c>
      <c r="J95" s="27">
        <v>1.55</v>
      </c>
      <c r="K95" s="27">
        <v>0.28000000000000003</v>
      </c>
      <c r="L95" s="27">
        <v>0.12</v>
      </c>
      <c r="M95" s="27">
        <v>0.08</v>
      </c>
      <c r="N95" s="27">
        <v>1.3560168079582611</v>
      </c>
      <c r="O95" s="27">
        <v>0.2799674239352295</v>
      </c>
      <c r="P95" s="27">
        <v>-0.41</v>
      </c>
      <c r="Q95" s="27">
        <v>101.33598423189349</v>
      </c>
      <c r="R95" s="37">
        <f t="shared" si="7"/>
        <v>90.194516445047668</v>
      </c>
      <c r="S95" s="39">
        <f t="shared" si="6"/>
        <v>36.257176181082102</v>
      </c>
    </row>
    <row r="96" spans="1:19">
      <c r="A96" s="6" t="s">
        <v>299</v>
      </c>
      <c r="B96" s="6" t="s">
        <v>304</v>
      </c>
      <c r="C96" s="7" t="s">
        <v>305</v>
      </c>
      <c r="D96" s="25">
        <v>46.73</v>
      </c>
      <c r="E96" s="25">
        <v>0.12</v>
      </c>
      <c r="F96" s="26">
        <v>2.2799999999999998</v>
      </c>
      <c r="G96" s="26">
        <v>9.1300000000000008</v>
      </c>
      <c r="H96" s="27">
        <v>0.11</v>
      </c>
      <c r="I96" s="27">
        <v>39.14</v>
      </c>
      <c r="J96" s="27">
        <v>2.33</v>
      </c>
      <c r="K96" s="27">
        <v>0.15</v>
      </c>
      <c r="L96" s="27">
        <v>0.01</v>
      </c>
      <c r="M96" s="27">
        <v>7.0000000000000007E-2</v>
      </c>
      <c r="N96" s="27">
        <v>1.0715398018902602</v>
      </c>
      <c r="O96" s="27">
        <v>0.23708150490515117</v>
      </c>
      <c r="P96" s="27">
        <v>-0.37</v>
      </c>
      <c r="Q96" s="27">
        <v>101.00862130679539</v>
      </c>
      <c r="R96" s="37">
        <f t="shared" si="7"/>
        <v>89.465602929401697</v>
      </c>
      <c r="S96" s="39">
        <f t="shared" si="6"/>
        <v>23.978729637399844</v>
      </c>
    </row>
    <row r="97" spans="1:19">
      <c r="A97" s="6" t="s">
        <v>300</v>
      </c>
      <c r="B97" s="6" t="s">
        <v>304</v>
      </c>
      <c r="C97" s="7" t="s">
        <v>305</v>
      </c>
      <c r="D97" s="25">
        <v>45.48</v>
      </c>
      <c r="E97" s="25">
        <v>0.22</v>
      </c>
      <c r="F97" s="26">
        <v>3.52</v>
      </c>
      <c r="G97" s="26">
        <v>8.8699999999999992</v>
      </c>
      <c r="H97" s="27">
        <v>0.12</v>
      </c>
      <c r="I97" s="27">
        <v>37.44</v>
      </c>
      <c r="J97" s="27">
        <v>3.84</v>
      </c>
      <c r="K97" s="27">
        <v>0.41</v>
      </c>
      <c r="L97" s="27">
        <v>0.11</v>
      </c>
      <c r="M97" s="27">
        <v>0.09</v>
      </c>
      <c r="N97" s="27">
        <v>0.96423963618938013</v>
      </c>
      <c r="O97" s="27">
        <v>0.26266034681923345</v>
      </c>
      <c r="P97" s="27">
        <v>-0.39</v>
      </c>
      <c r="Q97" s="27">
        <v>100.9368999830086</v>
      </c>
      <c r="R97" s="37">
        <f t="shared" si="7"/>
        <v>89.318487023047794</v>
      </c>
      <c r="S97" s="39">
        <f t="shared" si="6"/>
        <v>15.529726417989934</v>
      </c>
    </row>
    <row r="98" spans="1:19">
      <c r="A98" s="6" t="s">
        <v>301</v>
      </c>
      <c r="B98" s="6" t="s">
        <v>304</v>
      </c>
      <c r="C98" s="7" t="s">
        <v>305</v>
      </c>
      <c r="D98" s="25">
        <v>47.53</v>
      </c>
      <c r="E98" s="25">
        <v>0.18</v>
      </c>
      <c r="F98" s="26">
        <v>3.18</v>
      </c>
      <c r="G98" s="26">
        <v>9.2200000000000006</v>
      </c>
      <c r="H98" s="27">
        <v>0.12</v>
      </c>
      <c r="I98" s="27">
        <v>36.770000000000003</v>
      </c>
      <c r="J98" s="27">
        <v>2.93</v>
      </c>
      <c r="K98" s="27">
        <v>0.22</v>
      </c>
      <c r="L98" s="27">
        <v>0.01</v>
      </c>
      <c r="M98" s="27">
        <v>7.0000000000000007E-2</v>
      </c>
      <c r="N98" s="27">
        <v>0.82682525504656346</v>
      </c>
      <c r="O98" s="27">
        <v>0.22702812922747703</v>
      </c>
      <c r="P98" s="27">
        <v>-0.51</v>
      </c>
      <c r="Q98" s="27">
        <v>100.77385338427403</v>
      </c>
      <c r="R98" s="37">
        <f t="shared" si="7"/>
        <v>88.764779400122734</v>
      </c>
      <c r="S98" s="39">
        <f t="shared" si="6"/>
        <v>14.857641579058741</v>
      </c>
    </row>
    <row r="99" spans="1:19">
      <c r="A99" s="6" t="s">
        <v>302</v>
      </c>
      <c r="B99" s="6" t="s">
        <v>304</v>
      </c>
      <c r="C99" s="7" t="s">
        <v>305</v>
      </c>
      <c r="D99" s="25">
        <v>46.49</v>
      </c>
      <c r="E99" s="25">
        <v>0.11</v>
      </c>
      <c r="F99" s="26">
        <v>1.93</v>
      </c>
      <c r="G99" s="26">
        <v>9</v>
      </c>
      <c r="H99" s="27">
        <v>0.11</v>
      </c>
      <c r="I99" s="27">
        <v>39.6</v>
      </c>
      <c r="J99" s="27">
        <v>2.58</v>
      </c>
      <c r="K99" s="27">
        <v>0.23</v>
      </c>
      <c r="L99" s="27">
        <v>0.02</v>
      </c>
      <c r="M99" s="27">
        <v>7.0000000000000007E-2</v>
      </c>
      <c r="N99" s="27">
        <v>0.87448173191098699</v>
      </c>
      <c r="O99" s="27">
        <v>0.2459895593030903</v>
      </c>
      <c r="P99" s="27">
        <v>-0.45</v>
      </c>
      <c r="Q99" s="27">
        <v>100.81047129121407</v>
      </c>
      <c r="R99" s="37">
        <f t="shared" si="7"/>
        <v>89.708375109169907</v>
      </c>
      <c r="S99" s="39">
        <f t="shared" si="6"/>
        <v>23.318541576332265</v>
      </c>
    </row>
    <row r="100" spans="1:19">
      <c r="A100" s="6" t="s">
        <v>303</v>
      </c>
      <c r="B100" s="6" t="s">
        <v>304</v>
      </c>
      <c r="C100" s="7" t="s">
        <v>305</v>
      </c>
      <c r="D100" s="25">
        <v>46.32</v>
      </c>
      <c r="E100" s="25">
        <v>0.09</v>
      </c>
      <c r="F100" s="26">
        <v>1.36</v>
      </c>
      <c r="G100" s="26">
        <v>9.24</v>
      </c>
      <c r="H100" s="27">
        <v>0.11</v>
      </c>
      <c r="I100" s="27">
        <v>40.64</v>
      </c>
      <c r="J100" s="27">
        <v>2.08</v>
      </c>
      <c r="K100" s="27">
        <v>0.16</v>
      </c>
      <c r="L100" s="27">
        <v>0.1</v>
      </c>
      <c r="M100" s="27">
        <v>7.0000000000000007E-2</v>
      </c>
      <c r="N100" s="27">
        <v>0.90839677066112912</v>
      </c>
      <c r="O100" s="27">
        <v>0.23237296186624048</v>
      </c>
      <c r="P100" s="27">
        <v>-0.49</v>
      </c>
      <c r="Q100" s="27">
        <v>100.82076973252737</v>
      </c>
      <c r="R100" s="37">
        <f t="shared" si="7"/>
        <v>89.704740433817648</v>
      </c>
      <c r="S100" s="39">
        <f t="shared" si="6"/>
        <v>30.952819265083104</v>
      </c>
    </row>
    <row r="101" spans="1:19">
      <c r="A101" s="6" t="s">
        <v>57</v>
      </c>
      <c r="B101" s="6" t="s">
        <v>72</v>
      </c>
      <c r="C101" s="7" t="s">
        <v>223</v>
      </c>
      <c r="D101" s="9">
        <v>44.38</v>
      </c>
      <c r="E101" s="9">
        <v>0.11</v>
      </c>
      <c r="F101" s="8">
        <v>4.1399999999999997</v>
      </c>
      <c r="G101" s="8">
        <v>9.31</v>
      </c>
      <c r="H101" s="8">
        <v>0.11</v>
      </c>
      <c r="I101" s="8">
        <v>38.659999999999997</v>
      </c>
      <c r="J101" s="8">
        <v>2.87</v>
      </c>
      <c r="K101" s="8">
        <v>0.24</v>
      </c>
      <c r="Q101" s="8">
        <f t="shared" si="0"/>
        <v>99.820000000000007</v>
      </c>
      <c r="R101" s="37">
        <f t="shared" si="1"/>
        <v>89.161507781034217</v>
      </c>
      <c r="S101" s="39"/>
    </row>
    <row r="102" spans="1:19">
      <c r="A102" s="6" t="s">
        <v>58</v>
      </c>
      <c r="B102" s="6" t="s">
        <v>72</v>
      </c>
      <c r="C102" s="7" t="s">
        <v>223</v>
      </c>
      <c r="D102" s="9">
        <v>44.68</v>
      </c>
      <c r="E102" s="9">
        <v>0.05</v>
      </c>
      <c r="F102" s="8">
        <v>2.2000000000000002</v>
      </c>
      <c r="G102" s="8">
        <v>8.41</v>
      </c>
      <c r="H102" s="8">
        <v>0.1</v>
      </c>
      <c r="I102" s="8">
        <v>41.91</v>
      </c>
      <c r="J102" s="8">
        <v>1.83</v>
      </c>
      <c r="K102" s="8">
        <v>0.14000000000000001</v>
      </c>
      <c r="Q102" s="8">
        <f t="shared" si="0"/>
        <v>99.32</v>
      </c>
      <c r="R102" s="37">
        <f t="shared" si="1"/>
        <v>90.80230809920576</v>
      </c>
      <c r="S102" s="39"/>
    </row>
    <row r="103" spans="1:19">
      <c r="A103" s="6" t="s">
        <v>59</v>
      </c>
      <c r="B103" s="6" t="s">
        <v>72</v>
      </c>
      <c r="C103" s="7" t="s">
        <v>223</v>
      </c>
      <c r="D103" s="9">
        <v>44.79</v>
      </c>
      <c r="E103" s="9">
        <v>0.02</v>
      </c>
      <c r="F103" s="8">
        <v>1.34</v>
      </c>
      <c r="G103" s="8">
        <v>8.5399999999999991</v>
      </c>
      <c r="H103" s="8">
        <v>0.11</v>
      </c>
      <c r="I103" s="8">
        <v>43.21</v>
      </c>
      <c r="J103" s="8">
        <v>1.1000000000000001</v>
      </c>
      <c r="K103" s="8">
        <v>0.03</v>
      </c>
      <c r="Q103" s="8">
        <f t="shared" si="0"/>
        <v>99.14</v>
      </c>
      <c r="R103" s="37">
        <f t="shared" si="1"/>
        <v>90.928534926662635</v>
      </c>
      <c r="S103" s="39"/>
    </row>
    <row r="104" spans="1:19">
      <c r="A104" s="6" t="s">
        <v>60</v>
      </c>
      <c r="B104" s="6" t="s">
        <v>72</v>
      </c>
      <c r="C104" s="7" t="s">
        <v>223</v>
      </c>
      <c r="D104" s="9">
        <v>43.23</v>
      </c>
      <c r="E104" s="9">
        <v>0.05</v>
      </c>
      <c r="F104" s="8">
        <v>1.02</v>
      </c>
      <c r="G104" s="8">
        <v>8.7899999999999991</v>
      </c>
      <c r="H104" s="8">
        <v>0.13</v>
      </c>
      <c r="I104" s="8">
        <v>46.24</v>
      </c>
      <c r="J104" s="8">
        <v>0.73</v>
      </c>
      <c r="K104" s="8">
        <v>0.11</v>
      </c>
      <c r="Q104" s="8">
        <f t="shared" si="0"/>
        <v>100.30000000000001</v>
      </c>
      <c r="R104" s="37">
        <f t="shared" si="1"/>
        <v>91.244492131073514</v>
      </c>
      <c r="S104" s="39"/>
    </row>
    <row r="105" spans="1:19">
      <c r="A105" s="6" t="s">
        <v>61</v>
      </c>
      <c r="B105" s="6" t="s">
        <v>72</v>
      </c>
      <c r="C105" s="7" t="s">
        <v>223</v>
      </c>
      <c r="D105" s="9">
        <v>45.89</v>
      </c>
      <c r="E105" s="9">
        <v>7.0000000000000007E-2</v>
      </c>
      <c r="F105" s="8">
        <v>1.53</v>
      </c>
      <c r="G105" s="8">
        <v>8.8800000000000008</v>
      </c>
      <c r="H105" s="8">
        <v>0.1</v>
      </c>
      <c r="I105" s="8">
        <v>41.75</v>
      </c>
      <c r="J105" s="8">
        <v>1.44</v>
      </c>
      <c r="K105" s="8">
        <v>0.16</v>
      </c>
      <c r="Q105" s="8">
        <f t="shared" si="0"/>
        <v>99.82</v>
      </c>
      <c r="R105" s="37">
        <f t="shared" si="1"/>
        <v>90.304514063565648</v>
      </c>
      <c r="S105" s="39"/>
    </row>
    <row r="106" spans="1:19">
      <c r="A106" s="6" t="s">
        <v>62</v>
      </c>
      <c r="B106" s="6" t="s">
        <v>72</v>
      </c>
      <c r="C106" s="7" t="s">
        <v>223</v>
      </c>
      <c r="D106" s="9">
        <v>42.9</v>
      </c>
      <c r="E106" s="9">
        <v>0.18</v>
      </c>
      <c r="F106" s="8">
        <v>2.6</v>
      </c>
      <c r="G106" s="8">
        <v>9.42</v>
      </c>
      <c r="H106" s="8">
        <v>0.09</v>
      </c>
      <c r="I106" s="8">
        <v>42.49</v>
      </c>
      <c r="J106" s="8">
        <v>1.56</v>
      </c>
      <c r="K106" s="8">
        <v>0.14000000000000001</v>
      </c>
      <c r="Q106" s="8">
        <f t="shared" si="0"/>
        <v>99.38000000000001</v>
      </c>
      <c r="R106" s="37">
        <f t="shared" si="1"/>
        <v>89.935359195419451</v>
      </c>
      <c r="S106" s="39"/>
    </row>
    <row r="107" spans="1:19">
      <c r="A107" s="6" t="s">
        <v>63</v>
      </c>
      <c r="B107" s="6" t="s">
        <v>72</v>
      </c>
      <c r="C107" s="7" t="s">
        <v>223</v>
      </c>
      <c r="D107" s="9">
        <v>43.01</v>
      </c>
      <c r="E107" s="9">
        <v>0.13</v>
      </c>
      <c r="F107" s="8">
        <v>3.08</v>
      </c>
      <c r="G107" s="8">
        <v>9.4</v>
      </c>
      <c r="H107" s="8">
        <v>0.11</v>
      </c>
      <c r="I107" s="8">
        <v>42.06</v>
      </c>
      <c r="J107" s="8">
        <v>1.26</v>
      </c>
      <c r="K107" s="8">
        <v>0.12</v>
      </c>
      <c r="Q107" s="8">
        <f t="shared" si="0"/>
        <v>99.17</v>
      </c>
      <c r="R107" s="37">
        <f t="shared" si="1"/>
        <v>89.862293395146338</v>
      </c>
      <c r="S107" s="39"/>
    </row>
    <row r="108" spans="1:19">
      <c r="A108" s="6" t="s">
        <v>64</v>
      </c>
      <c r="B108" s="6" t="s">
        <v>72</v>
      </c>
      <c r="C108" s="7" t="s">
        <v>223</v>
      </c>
      <c r="D108" s="9">
        <v>44.87</v>
      </c>
      <c r="E108" s="9">
        <v>0.04</v>
      </c>
      <c r="F108" s="8">
        <v>1.19</v>
      </c>
      <c r="G108" s="8">
        <v>8.65</v>
      </c>
      <c r="H108" s="8">
        <v>0.09</v>
      </c>
      <c r="I108" s="8">
        <v>42.55</v>
      </c>
      <c r="J108" s="8">
        <v>0.92</v>
      </c>
      <c r="K108" s="8">
        <v>0.03</v>
      </c>
      <c r="Q108" s="8">
        <f t="shared" si="0"/>
        <v>98.339999999999989</v>
      </c>
      <c r="R108" s="37">
        <f t="shared" si="1"/>
        <v>90.693306458383233</v>
      </c>
      <c r="S108" s="39"/>
    </row>
    <row r="109" spans="1:19">
      <c r="A109" s="6" t="s">
        <v>65</v>
      </c>
      <c r="B109" s="6" t="s">
        <v>72</v>
      </c>
      <c r="C109" s="7" t="s">
        <v>223</v>
      </c>
      <c r="D109" s="9">
        <v>44.03</v>
      </c>
      <c r="E109" s="9">
        <v>0.16</v>
      </c>
      <c r="F109" s="8">
        <v>3.59</v>
      </c>
      <c r="G109" s="8">
        <v>10.42</v>
      </c>
      <c r="H109" s="8">
        <v>0.14000000000000001</v>
      </c>
      <c r="I109" s="8">
        <v>40.54</v>
      </c>
      <c r="J109" s="8">
        <v>0.97</v>
      </c>
      <c r="K109" s="8">
        <v>0.13</v>
      </c>
      <c r="Q109" s="8">
        <f t="shared" si="0"/>
        <v>99.97999999999999</v>
      </c>
      <c r="R109" s="37">
        <f t="shared" si="1"/>
        <v>88.515620681154061</v>
      </c>
      <c r="S109" s="39"/>
    </row>
    <row r="110" spans="1:19">
      <c r="A110" s="6" t="s">
        <v>66</v>
      </c>
      <c r="B110" s="6" t="s">
        <v>72</v>
      </c>
      <c r="C110" s="7" t="s">
        <v>223</v>
      </c>
      <c r="D110" s="9">
        <v>43.76</v>
      </c>
      <c r="E110" s="9">
        <v>0.02</v>
      </c>
      <c r="F110" s="8">
        <v>1.18</v>
      </c>
      <c r="G110" s="8">
        <v>10.16</v>
      </c>
      <c r="H110" s="8">
        <v>0.14000000000000001</v>
      </c>
      <c r="I110" s="8">
        <v>42.48</v>
      </c>
      <c r="J110" s="8">
        <v>1.51</v>
      </c>
      <c r="K110" s="8">
        <v>0.1</v>
      </c>
      <c r="Q110" s="8">
        <f t="shared" si="0"/>
        <v>99.350000000000009</v>
      </c>
      <c r="R110" s="37">
        <f t="shared" si="1"/>
        <v>89.22760940318966</v>
      </c>
      <c r="S110" s="39"/>
    </row>
    <row r="111" spans="1:19">
      <c r="A111" s="6" t="s">
        <v>67</v>
      </c>
      <c r="B111" s="6" t="s">
        <v>72</v>
      </c>
      <c r="C111" s="7" t="s">
        <v>223</v>
      </c>
      <c r="D111" s="9">
        <v>44.96</v>
      </c>
      <c r="E111" s="9">
        <v>0.06</v>
      </c>
      <c r="F111" s="8">
        <v>1.65</v>
      </c>
      <c r="G111" s="8">
        <v>9.32</v>
      </c>
      <c r="H111" s="8">
        <v>0.11</v>
      </c>
      <c r="I111" s="8">
        <v>42.51</v>
      </c>
      <c r="J111" s="8">
        <v>1.32</v>
      </c>
      <c r="K111" s="8">
        <v>0.14000000000000001</v>
      </c>
      <c r="Q111" s="8">
        <f t="shared" si="0"/>
        <v>100.07</v>
      </c>
      <c r="R111" s="37">
        <f t="shared" si="1"/>
        <v>90.035774510690771</v>
      </c>
      <c r="S111" s="39"/>
    </row>
    <row r="112" spans="1:19">
      <c r="A112" s="6" t="s">
        <v>68</v>
      </c>
      <c r="B112" s="6" t="s">
        <v>72</v>
      </c>
      <c r="C112" s="7" t="s">
        <v>223</v>
      </c>
      <c r="D112" s="9">
        <v>44.88</v>
      </c>
      <c r="E112" s="9">
        <v>0.03</v>
      </c>
      <c r="F112" s="8">
        <v>1.6</v>
      </c>
      <c r="G112" s="8">
        <v>8.75</v>
      </c>
      <c r="H112" s="8">
        <v>0.13</v>
      </c>
      <c r="I112" s="8">
        <v>44.18</v>
      </c>
      <c r="J112" s="8">
        <v>1.1200000000000001</v>
      </c>
      <c r="K112" s="8">
        <v>0.06</v>
      </c>
      <c r="Q112" s="8">
        <f t="shared" si="0"/>
        <v>100.75000000000001</v>
      </c>
      <c r="R112" s="37">
        <f t="shared" si="1"/>
        <v>90.911260505177154</v>
      </c>
      <c r="S112" s="39"/>
    </row>
    <row r="113" spans="1:22">
      <c r="A113" s="6" t="s">
        <v>69</v>
      </c>
      <c r="B113" s="6" t="s">
        <v>72</v>
      </c>
      <c r="C113" s="7" t="s">
        <v>223</v>
      </c>
      <c r="D113" s="9">
        <v>42.63</v>
      </c>
      <c r="E113" s="9">
        <v>0.09</v>
      </c>
      <c r="F113" s="8">
        <v>1.1100000000000001</v>
      </c>
      <c r="G113" s="8">
        <v>8.99</v>
      </c>
      <c r="H113" s="8">
        <v>0.13</v>
      </c>
      <c r="I113" s="8">
        <v>45.98</v>
      </c>
      <c r="J113" s="8">
        <v>0.76</v>
      </c>
      <c r="K113" s="8">
        <v>0.14000000000000001</v>
      </c>
      <c r="Q113" s="8">
        <f t="shared" si="0"/>
        <v>99.830000000000013</v>
      </c>
      <c r="R113" s="37">
        <f t="shared" si="1"/>
        <v>91.017085157672568</v>
      </c>
      <c r="S113" s="39"/>
    </row>
    <row r="114" spans="1:22">
      <c r="A114" s="6" t="s">
        <v>70</v>
      </c>
      <c r="B114" s="6" t="s">
        <v>72</v>
      </c>
      <c r="C114" s="7" t="s">
        <v>223</v>
      </c>
      <c r="D114" s="9">
        <v>44.03</v>
      </c>
      <c r="E114" s="9">
        <v>0.05</v>
      </c>
      <c r="F114" s="8">
        <v>1.32</v>
      </c>
      <c r="G114" s="8">
        <v>8.86</v>
      </c>
      <c r="H114" s="8">
        <v>0.14000000000000001</v>
      </c>
      <c r="I114" s="8">
        <v>44.22</v>
      </c>
      <c r="J114" s="8">
        <v>1.37</v>
      </c>
      <c r="K114" s="8">
        <v>0.25</v>
      </c>
      <c r="Q114" s="8">
        <f t="shared" si="0"/>
        <v>100.24000000000001</v>
      </c>
      <c r="R114" s="37">
        <f t="shared" si="1"/>
        <v>90.815056754223804</v>
      </c>
      <c r="S114" s="39"/>
    </row>
    <row r="115" spans="1:22">
      <c r="A115" s="6" t="s">
        <v>71</v>
      </c>
      <c r="B115" s="6" t="s">
        <v>72</v>
      </c>
      <c r="C115" s="7" t="s">
        <v>223</v>
      </c>
      <c r="D115" s="9">
        <v>42.82</v>
      </c>
      <c r="E115" s="9">
        <v>0.12</v>
      </c>
      <c r="F115" s="8">
        <v>1.49</v>
      </c>
      <c r="G115" s="8">
        <v>8.8800000000000008</v>
      </c>
      <c r="H115" s="8">
        <v>0.13</v>
      </c>
      <c r="I115" s="8">
        <v>44.9</v>
      </c>
      <c r="J115" s="8">
        <v>1.1499999999999999</v>
      </c>
      <c r="K115" s="8">
        <v>0.21</v>
      </c>
      <c r="Q115" s="8">
        <f t="shared" si="0"/>
        <v>99.7</v>
      </c>
      <c r="R115" s="37">
        <f t="shared" si="1"/>
        <v>90.922968056435067</v>
      </c>
      <c r="S115" s="39"/>
    </row>
    <row r="116" spans="1:22">
      <c r="A116" s="6" t="s">
        <v>97</v>
      </c>
      <c r="B116" s="6" t="s">
        <v>88</v>
      </c>
      <c r="C116" s="7" t="s">
        <v>226</v>
      </c>
      <c r="D116" s="9">
        <v>44.43</v>
      </c>
      <c r="E116" s="9">
        <v>0.05</v>
      </c>
      <c r="F116" s="8">
        <v>2.36</v>
      </c>
      <c r="G116" s="8">
        <v>8.7523583018448541</v>
      </c>
      <c r="H116" s="8">
        <v>0.08</v>
      </c>
      <c r="I116" s="8">
        <v>42.03</v>
      </c>
      <c r="J116" s="8">
        <v>2.0099999999999998</v>
      </c>
      <c r="P116" s="8">
        <v>0.56000000000000005</v>
      </c>
      <c r="Q116" s="8">
        <f t="shared" ref="Q116:Q123" si="8">SUM(D116:P116)</f>
        <v>100.27235830184486</v>
      </c>
      <c r="R116" s="37">
        <f t="shared" ref="R116:R123" si="9">(I116/40.304)/(I116/40.304+G116*0.8998/71.844)*100</f>
        <v>90.488228292023393</v>
      </c>
      <c r="S116" s="39"/>
      <c r="T116" s="10"/>
      <c r="V116" s="10"/>
    </row>
    <row r="117" spans="1:22">
      <c r="A117" s="6" t="s">
        <v>98</v>
      </c>
      <c r="B117" s="6" t="s">
        <v>88</v>
      </c>
      <c r="C117" s="7" t="s">
        <v>226</v>
      </c>
      <c r="D117" s="9">
        <v>44.86</v>
      </c>
      <c r="E117" s="9">
        <v>0.01</v>
      </c>
      <c r="F117" s="8">
        <v>2.73</v>
      </c>
      <c r="G117" s="8">
        <v>8.4226917092687259</v>
      </c>
      <c r="H117" s="8">
        <v>0.13</v>
      </c>
      <c r="I117" s="8">
        <v>40.61</v>
      </c>
      <c r="J117" s="8">
        <v>2.39</v>
      </c>
      <c r="K117" s="8">
        <v>0.06</v>
      </c>
      <c r="L117" s="8">
        <v>0.02</v>
      </c>
      <c r="M117" s="8">
        <v>0.03</v>
      </c>
      <c r="P117" s="8">
        <v>0.71</v>
      </c>
      <c r="Q117" s="8">
        <f t="shared" si="8"/>
        <v>99.972691709268716</v>
      </c>
      <c r="R117" s="37">
        <f t="shared" si="9"/>
        <v>90.522810209927457</v>
      </c>
      <c r="S117" s="39"/>
      <c r="T117" s="10"/>
      <c r="V117" s="10"/>
    </row>
    <row r="118" spans="1:22">
      <c r="A118" s="6" t="s">
        <v>99</v>
      </c>
      <c r="B118" s="6" t="s">
        <v>88</v>
      </c>
      <c r="C118" s="7" t="s">
        <v>226</v>
      </c>
      <c r="D118" s="9">
        <v>43.88</v>
      </c>
      <c r="E118" s="9">
        <v>0.1</v>
      </c>
      <c r="F118" s="8">
        <v>1.86</v>
      </c>
      <c r="G118" s="8">
        <v>8.5191731495887986</v>
      </c>
      <c r="H118" s="8">
        <v>0.12</v>
      </c>
      <c r="I118" s="8">
        <v>42.97</v>
      </c>
      <c r="J118" s="8">
        <v>1.85</v>
      </c>
      <c r="K118" s="8">
        <v>0.08</v>
      </c>
      <c r="L118" s="8">
        <v>0.01</v>
      </c>
      <c r="M118" s="8">
        <v>0.01</v>
      </c>
      <c r="P118" s="8">
        <v>0.63</v>
      </c>
      <c r="Q118" s="8">
        <f t="shared" si="8"/>
        <v>100.0291731495888</v>
      </c>
      <c r="R118" s="37">
        <f t="shared" si="9"/>
        <v>90.902700140666425</v>
      </c>
      <c r="S118" s="39"/>
      <c r="T118" s="10"/>
      <c r="V118" s="10"/>
    </row>
    <row r="119" spans="1:22">
      <c r="A119" s="6" t="s">
        <v>100</v>
      </c>
      <c r="B119" s="6" t="s">
        <v>88</v>
      </c>
      <c r="C119" s="7" t="s">
        <v>226</v>
      </c>
      <c r="D119" s="9">
        <v>43.8</v>
      </c>
      <c r="E119" s="9">
        <v>0.17</v>
      </c>
      <c r="F119" s="8">
        <v>1.73</v>
      </c>
      <c r="G119" s="8">
        <v>11.558304067570571</v>
      </c>
      <c r="H119" s="8">
        <v>0.15</v>
      </c>
      <c r="I119" s="8">
        <v>40.130000000000003</v>
      </c>
      <c r="J119" s="8">
        <v>1.56</v>
      </c>
      <c r="K119" s="8">
        <v>0.11</v>
      </c>
      <c r="L119" s="8">
        <v>0.04</v>
      </c>
      <c r="M119" s="8">
        <v>0.03</v>
      </c>
      <c r="P119" s="8">
        <v>0.74</v>
      </c>
      <c r="Q119" s="8">
        <f t="shared" si="8"/>
        <v>100.01830406757057</v>
      </c>
      <c r="R119" s="37">
        <f t="shared" si="9"/>
        <v>87.306658684774646</v>
      </c>
      <c r="S119" s="39"/>
      <c r="T119" s="10"/>
      <c r="V119" s="10"/>
    </row>
    <row r="120" spans="1:22">
      <c r="A120" s="6" t="s">
        <v>101</v>
      </c>
      <c r="B120" s="6" t="s">
        <v>88</v>
      </c>
      <c r="C120" s="7" t="s">
        <v>226</v>
      </c>
      <c r="D120" s="9">
        <v>44.13</v>
      </c>
      <c r="E120" s="9">
        <v>0.09</v>
      </c>
      <c r="F120" s="8">
        <v>2.34</v>
      </c>
      <c r="G120" s="8">
        <v>8.7039608801955985</v>
      </c>
      <c r="H120" s="8">
        <v>0.13</v>
      </c>
      <c r="I120" s="8">
        <v>41.62</v>
      </c>
      <c r="J120" s="8">
        <v>2.1800000000000002</v>
      </c>
      <c r="K120" s="8">
        <v>0.03</v>
      </c>
      <c r="L120" s="8">
        <v>0.01</v>
      </c>
      <c r="M120" s="8">
        <v>0.04</v>
      </c>
      <c r="P120" s="8">
        <v>0.78</v>
      </c>
      <c r="Q120" s="8">
        <f t="shared" si="8"/>
        <v>100.05396088019562</v>
      </c>
      <c r="R120" s="37">
        <f t="shared" si="9"/>
        <v>90.451517693794344</v>
      </c>
      <c r="S120" s="39"/>
      <c r="T120" s="10"/>
      <c r="V120" s="10"/>
    </row>
    <row r="121" spans="1:22">
      <c r="A121" s="6" t="s">
        <v>102</v>
      </c>
      <c r="B121" s="6" t="s">
        <v>88</v>
      </c>
      <c r="C121" s="7" t="s">
        <v>226</v>
      </c>
      <c r="D121" s="9">
        <v>43.04</v>
      </c>
      <c r="E121" s="9">
        <v>0.09</v>
      </c>
      <c r="F121" s="8">
        <v>1.62</v>
      </c>
      <c r="G121" s="8">
        <v>9.5129584352078229</v>
      </c>
      <c r="H121" s="8">
        <v>0.13</v>
      </c>
      <c r="I121" s="8">
        <v>43.13</v>
      </c>
      <c r="J121" s="8">
        <v>1.89</v>
      </c>
      <c r="K121" s="8">
        <v>0.12</v>
      </c>
      <c r="L121" s="8">
        <v>0.08</v>
      </c>
      <c r="M121" s="8">
        <v>0.06</v>
      </c>
      <c r="P121" s="8">
        <v>0.83</v>
      </c>
      <c r="Q121" s="8">
        <f t="shared" si="8"/>
        <v>100.50295843520783</v>
      </c>
      <c r="R121" s="37">
        <f t="shared" si="9"/>
        <v>89.981701304106508</v>
      </c>
      <c r="S121" s="39"/>
      <c r="T121" s="10"/>
      <c r="V121" s="10"/>
    </row>
    <row r="122" spans="1:22">
      <c r="A122" s="6" t="s">
        <v>103</v>
      </c>
      <c r="B122" s="6" t="s">
        <v>88</v>
      </c>
      <c r="C122" s="7" t="s">
        <v>226</v>
      </c>
      <c r="D122" s="9">
        <v>43.93</v>
      </c>
      <c r="E122" s="9">
        <v>0.18</v>
      </c>
      <c r="F122" s="8">
        <v>2.57</v>
      </c>
      <c r="G122" s="8">
        <v>10.102980662369415</v>
      </c>
      <c r="H122" s="8">
        <v>0.08</v>
      </c>
      <c r="I122" s="8">
        <v>40.729999999999997</v>
      </c>
      <c r="J122" s="8">
        <v>2.2200000000000002</v>
      </c>
      <c r="L122" s="8">
        <v>0.08</v>
      </c>
      <c r="M122" s="8">
        <v>0.04</v>
      </c>
      <c r="P122" s="8">
        <v>0.84</v>
      </c>
      <c r="Q122" s="8">
        <f t="shared" si="8"/>
        <v>100.77298066236941</v>
      </c>
      <c r="R122" s="37">
        <f t="shared" si="9"/>
        <v>88.872305521089885</v>
      </c>
      <c r="S122" s="39"/>
      <c r="T122" s="10"/>
      <c r="V122" s="10"/>
    </row>
    <row r="123" spans="1:22">
      <c r="A123" s="6" t="s">
        <v>104</v>
      </c>
      <c r="B123" s="6" t="s">
        <v>88</v>
      </c>
      <c r="C123" s="7" t="s">
        <v>226</v>
      </c>
      <c r="D123" s="9">
        <v>43.92</v>
      </c>
      <c r="E123" s="9">
        <v>0.15</v>
      </c>
      <c r="F123" s="8">
        <v>3.77</v>
      </c>
      <c r="G123" s="8">
        <v>9.7096843743054002</v>
      </c>
      <c r="H123" s="8">
        <v>0.24</v>
      </c>
      <c r="I123" s="8">
        <v>40.75</v>
      </c>
      <c r="J123" s="8">
        <v>1.85</v>
      </c>
      <c r="K123" s="8">
        <v>0.19</v>
      </c>
      <c r="M123" s="8">
        <v>0.05</v>
      </c>
      <c r="P123" s="8">
        <v>0.67</v>
      </c>
      <c r="Q123" s="8">
        <f t="shared" si="8"/>
        <v>101.2996843743054</v>
      </c>
      <c r="R123" s="37">
        <f t="shared" si="9"/>
        <v>89.263669531296941</v>
      </c>
      <c r="S123" s="39"/>
      <c r="T123" s="10"/>
      <c r="V123" s="10"/>
    </row>
    <row r="124" spans="1:22">
      <c r="A124" s="6" t="s">
        <v>89</v>
      </c>
      <c r="B124" s="6" t="s">
        <v>88</v>
      </c>
      <c r="C124" s="7" t="s">
        <v>225</v>
      </c>
      <c r="D124" s="9">
        <v>45.93</v>
      </c>
      <c r="E124" s="9">
        <v>0.11</v>
      </c>
      <c r="F124" s="8">
        <v>6.42</v>
      </c>
      <c r="G124" s="8">
        <v>6.72</v>
      </c>
      <c r="H124" s="8">
        <v>0.1</v>
      </c>
      <c r="I124" s="8">
        <v>33.89</v>
      </c>
      <c r="J124" s="8">
        <v>5.38</v>
      </c>
      <c r="K124" s="8">
        <v>0.51</v>
      </c>
      <c r="L124" s="8">
        <v>0.01</v>
      </c>
      <c r="M124" s="8">
        <v>0.01</v>
      </c>
      <c r="Q124" s="8">
        <f t="shared" ref="Q124:Q131" si="10">SUM(D124:P124)</f>
        <v>99.080000000000013</v>
      </c>
      <c r="R124" s="37">
        <f t="shared" ref="R124:R131" si="11">(I124/40.304)/(I124/40.304+G124*0.8998/71.844)*100</f>
        <v>90.901450688916967</v>
      </c>
      <c r="S124" s="39"/>
      <c r="U124" s="10"/>
      <c r="V124" s="10"/>
    </row>
    <row r="125" spans="1:22">
      <c r="A125" s="6" t="s">
        <v>90</v>
      </c>
      <c r="B125" s="6" t="s">
        <v>88</v>
      </c>
      <c r="C125" s="7" t="s">
        <v>225</v>
      </c>
      <c r="D125" s="9">
        <v>44.41</v>
      </c>
      <c r="E125" s="9">
        <v>0.02</v>
      </c>
      <c r="F125" s="8">
        <v>1.41</v>
      </c>
      <c r="G125" s="8">
        <v>8.61</v>
      </c>
      <c r="H125" s="8">
        <v>0.1</v>
      </c>
      <c r="I125" s="8">
        <v>44.07</v>
      </c>
      <c r="J125" s="8">
        <v>1.04</v>
      </c>
      <c r="K125" s="8">
        <v>0.06</v>
      </c>
      <c r="L125" s="8">
        <v>0.01</v>
      </c>
      <c r="M125" s="8">
        <v>0.02</v>
      </c>
      <c r="Q125" s="8">
        <f t="shared" si="10"/>
        <v>99.750000000000014</v>
      </c>
      <c r="R125" s="37">
        <f t="shared" si="11"/>
        <v>91.023307508148321</v>
      </c>
      <c r="S125" s="39"/>
      <c r="U125" s="10"/>
      <c r="V125" s="10"/>
    </row>
    <row r="126" spans="1:22">
      <c r="A126" s="6" t="s">
        <v>91</v>
      </c>
      <c r="B126" s="6" t="s">
        <v>88</v>
      </c>
      <c r="C126" s="7" t="s">
        <v>225</v>
      </c>
      <c r="D126" s="9">
        <v>45.15</v>
      </c>
      <c r="E126" s="9">
        <v>0.09</v>
      </c>
      <c r="F126" s="8">
        <v>3.7</v>
      </c>
      <c r="G126" s="8">
        <v>8.15</v>
      </c>
      <c r="H126" s="8">
        <v>0.1</v>
      </c>
      <c r="I126" s="8">
        <v>39.78</v>
      </c>
      <c r="J126" s="8">
        <v>2.4</v>
      </c>
      <c r="K126" s="8">
        <v>0.31</v>
      </c>
      <c r="L126" s="8">
        <v>0.01</v>
      </c>
      <c r="M126" s="8">
        <v>0.05</v>
      </c>
      <c r="Q126" s="8">
        <f t="shared" si="10"/>
        <v>99.740000000000009</v>
      </c>
      <c r="R126" s="37">
        <f t="shared" si="11"/>
        <v>90.627480136580161</v>
      </c>
      <c r="S126" s="39"/>
      <c r="U126" s="10"/>
      <c r="V126" s="10"/>
    </row>
    <row r="127" spans="1:22">
      <c r="A127" s="6" t="s">
        <v>92</v>
      </c>
      <c r="B127" s="6" t="s">
        <v>88</v>
      </c>
      <c r="C127" s="7" t="s">
        <v>225</v>
      </c>
      <c r="D127" s="9">
        <v>43.86</v>
      </c>
      <c r="E127" s="9">
        <v>0.08</v>
      </c>
      <c r="F127" s="8">
        <v>2.79</v>
      </c>
      <c r="G127" s="8">
        <v>8.61</v>
      </c>
      <c r="H127" s="8">
        <v>0.1</v>
      </c>
      <c r="I127" s="8">
        <v>41.55</v>
      </c>
      <c r="J127" s="8">
        <v>2.39</v>
      </c>
      <c r="K127" s="8">
        <v>0.28000000000000003</v>
      </c>
      <c r="L127" s="8">
        <v>0.01</v>
      </c>
      <c r="M127" s="8">
        <v>0.02</v>
      </c>
      <c r="Q127" s="8">
        <f t="shared" si="10"/>
        <v>99.69</v>
      </c>
      <c r="R127" s="37">
        <f t="shared" si="11"/>
        <v>90.53042837026112</v>
      </c>
      <c r="S127" s="39"/>
      <c r="U127" s="10"/>
      <c r="V127" s="10"/>
    </row>
    <row r="128" spans="1:22">
      <c r="A128" s="6" t="s">
        <v>93</v>
      </c>
      <c r="B128" s="6" t="s">
        <v>88</v>
      </c>
      <c r="C128" s="7" t="s">
        <v>225</v>
      </c>
      <c r="D128" s="9">
        <v>43.79</v>
      </c>
      <c r="E128" s="9">
        <v>0.08</v>
      </c>
      <c r="F128" s="8">
        <v>2.83</v>
      </c>
      <c r="G128" s="8">
        <v>9.14</v>
      </c>
      <c r="H128" s="8">
        <v>0.1</v>
      </c>
      <c r="I128" s="8">
        <v>40.53</v>
      </c>
      <c r="J128" s="8">
        <v>2.29</v>
      </c>
      <c r="K128" s="8">
        <v>0.27</v>
      </c>
      <c r="L128" s="8">
        <v>0.02</v>
      </c>
      <c r="M128" s="8">
        <v>0.04</v>
      </c>
      <c r="Q128" s="8">
        <f t="shared" si="10"/>
        <v>99.09</v>
      </c>
      <c r="R128" s="37">
        <f t="shared" si="11"/>
        <v>89.779959180735929</v>
      </c>
      <c r="S128" s="39"/>
      <c r="U128" s="10"/>
      <c r="V128" s="10"/>
    </row>
    <row r="129" spans="1:22">
      <c r="A129" s="6" t="s">
        <v>94</v>
      </c>
      <c r="B129" s="6" t="s">
        <v>88</v>
      </c>
      <c r="C129" s="7" t="s">
        <v>225</v>
      </c>
      <c r="D129" s="9">
        <v>44.09</v>
      </c>
      <c r="E129" s="9">
        <v>7.0000000000000007E-2</v>
      </c>
      <c r="F129" s="8">
        <v>2.06</v>
      </c>
      <c r="G129" s="8">
        <v>8.73</v>
      </c>
      <c r="H129" s="8">
        <v>0.1</v>
      </c>
      <c r="I129" s="8">
        <v>41.74</v>
      </c>
      <c r="J129" s="8">
        <v>1.49</v>
      </c>
      <c r="K129" s="8">
        <v>7.0000000000000007E-2</v>
      </c>
      <c r="L129" s="8">
        <v>0.06</v>
      </c>
      <c r="M129" s="8">
        <v>0.16</v>
      </c>
      <c r="Q129" s="8">
        <f t="shared" si="10"/>
        <v>98.57</v>
      </c>
      <c r="R129" s="37">
        <f t="shared" si="11"/>
        <v>90.45058407650734</v>
      </c>
      <c r="S129" s="39"/>
      <c r="U129" s="10"/>
      <c r="V129" s="10"/>
    </row>
    <row r="130" spans="1:22">
      <c r="A130" s="6" t="s">
        <v>95</v>
      </c>
      <c r="B130" s="6" t="s">
        <v>88</v>
      </c>
      <c r="C130" s="7" t="s">
        <v>225</v>
      </c>
      <c r="D130" s="9">
        <v>44.62</v>
      </c>
      <c r="E130" s="9">
        <v>0.02</v>
      </c>
      <c r="F130" s="8">
        <v>2.2400000000000002</v>
      </c>
      <c r="G130" s="8">
        <v>8.84</v>
      </c>
      <c r="H130" s="8">
        <v>0.1</v>
      </c>
      <c r="I130" s="8">
        <v>40.39</v>
      </c>
      <c r="J130" s="8">
        <v>1.96</v>
      </c>
      <c r="K130" s="8">
        <v>0.18</v>
      </c>
      <c r="L130" s="8">
        <v>0.04</v>
      </c>
      <c r="M130" s="8">
        <v>7.0000000000000007E-2</v>
      </c>
      <c r="Q130" s="8">
        <f t="shared" si="10"/>
        <v>98.460000000000008</v>
      </c>
      <c r="R130" s="37">
        <f t="shared" si="11"/>
        <v>90.051182449644458</v>
      </c>
      <c r="S130" s="39"/>
      <c r="U130" s="10"/>
      <c r="V130" s="10"/>
    </row>
    <row r="131" spans="1:22">
      <c r="A131" s="6" t="s">
        <v>96</v>
      </c>
      <c r="B131" s="6" t="s">
        <v>88</v>
      </c>
      <c r="C131" s="7" t="s">
        <v>225</v>
      </c>
      <c r="D131" s="9">
        <v>44.28</v>
      </c>
      <c r="E131" s="9">
        <v>0.05</v>
      </c>
      <c r="F131" s="8">
        <v>1.32</v>
      </c>
      <c r="G131" s="8">
        <v>9.0500000000000007</v>
      </c>
      <c r="H131" s="8">
        <v>0.1</v>
      </c>
      <c r="I131" s="8">
        <v>41.54</v>
      </c>
      <c r="J131" s="8">
        <v>1.67</v>
      </c>
      <c r="K131" s="8">
        <v>0.11</v>
      </c>
      <c r="L131" s="8">
        <v>7.0000000000000007E-2</v>
      </c>
      <c r="M131" s="8">
        <v>0.06</v>
      </c>
      <c r="Q131" s="8">
        <f t="shared" si="10"/>
        <v>98.25</v>
      </c>
      <c r="R131" s="37">
        <f t="shared" si="11"/>
        <v>90.092288732387772</v>
      </c>
      <c r="S131" s="39"/>
      <c r="U131" s="10"/>
      <c r="V131" s="10"/>
    </row>
    <row r="132" spans="1:22">
      <c r="A132" s="6" t="s">
        <v>73</v>
      </c>
      <c r="B132" s="6" t="s">
        <v>88</v>
      </c>
      <c r="C132" s="7" t="s">
        <v>224</v>
      </c>
      <c r="D132" s="9">
        <v>45.73</v>
      </c>
      <c r="E132" s="9">
        <v>0.06</v>
      </c>
      <c r="F132" s="8">
        <v>1.44</v>
      </c>
      <c r="G132" s="8">
        <v>8.5</v>
      </c>
      <c r="I132" s="8">
        <v>41.37</v>
      </c>
      <c r="J132" s="8">
        <v>1.62</v>
      </c>
      <c r="K132" s="8">
        <v>0.12</v>
      </c>
      <c r="Q132" s="8">
        <f t="shared" ref="Q132:Q146" si="12">SUM(D132:P132)</f>
        <v>98.84</v>
      </c>
      <c r="R132" s="37">
        <f t="shared" ref="R132:R146" si="13">(I132/40.304)/(I132/40.304+G132*0.8998/71.844)*100</f>
        <v>90.603188378192201</v>
      </c>
      <c r="S132" s="39"/>
      <c r="T132" s="10"/>
    </row>
    <row r="133" spans="1:22">
      <c r="A133" s="6" t="s">
        <v>74</v>
      </c>
      <c r="B133" s="6" t="s">
        <v>88</v>
      </c>
      <c r="C133" s="7" t="s">
        <v>224</v>
      </c>
      <c r="D133" s="9">
        <v>43.78</v>
      </c>
      <c r="E133" s="9">
        <v>0.05</v>
      </c>
      <c r="F133" s="8">
        <v>0.93</v>
      </c>
      <c r="G133" s="8">
        <v>8.9499999999999993</v>
      </c>
      <c r="I133" s="8">
        <v>44</v>
      </c>
      <c r="J133" s="8">
        <v>0.69</v>
      </c>
      <c r="K133" s="8">
        <v>0.05</v>
      </c>
      <c r="Q133" s="8">
        <f t="shared" si="12"/>
        <v>98.449999999999989</v>
      </c>
      <c r="R133" s="37">
        <f t="shared" si="13"/>
        <v>90.688372354918485</v>
      </c>
      <c r="S133" s="39"/>
      <c r="T133" s="10"/>
    </row>
    <row r="134" spans="1:22">
      <c r="A134" s="6" t="s">
        <v>75</v>
      </c>
      <c r="B134" s="6" t="s">
        <v>88</v>
      </c>
      <c r="C134" s="7" t="s">
        <v>224</v>
      </c>
      <c r="D134" s="9">
        <v>43.52</v>
      </c>
      <c r="E134" s="9">
        <v>0.01</v>
      </c>
      <c r="F134" s="8">
        <v>1.04</v>
      </c>
      <c r="G134" s="8">
        <v>8.99</v>
      </c>
      <c r="I134" s="8">
        <v>44.34</v>
      </c>
      <c r="J134" s="8">
        <v>1.74</v>
      </c>
      <c r="K134" s="8">
        <v>0.05</v>
      </c>
      <c r="Q134" s="8">
        <f t="shared" si="12"/>
        <v>99.69</v>
      </c>
      <c r="R134" s="37">
        <f t="shared" si="13"/>
        <v>90.715681990387807</v>
      </c>
      <c r="S134" s="39"/>
      <c r="T134" s="10"/>
    </row>
    <row r="135" spans="1:22">
      <c r="A135" s="6" t="s">
        <v>76</v>
      </c>
      <c r="B135" s="6" t="s">
        <v>88</v>
      </c>
      <c r="C135" s="7" t="s">
        <v>224</v>
      </c>
      <c r="D135" s="9">
        <v>46.38</v>
      </c>
      <c r="E135" s="9">
        <v>0.03</v>
      </c>
      <c r="F135" s="8">
        <v>1.87</v>
      </c>
      <c r="G135" s="8">
        <v>8.75</v>
      </c>
      <c r="I135" s="8">
        <v>41.46</v>
      </c>
      <c r="J135" s="8">
        <v>1.35</v>
      </c>
      <c r="K135" s="8">
        <v>0.13</v>
      </c>
      <c r="Q135" s="8">
        <f t="shared" si="12"/>
        <v>99.97</v>
      </c>
      <c r="R135" s="37">
        <f t="shared" si="13"/>
        <v>90.372396640248539</v>
      </c>
      <c r="S135" s="39"/>
      <c r="T135" s="10"/>
    </row>
    <row r="136" spans="1:22">
      <c r="A136" s="6" t="s">
        <v>77</v>
      </c>
      <c r="B136" s="6" t="s">
        <v>88</v>
      </c>
      <c r="C136" s="7" t="s">
        <v>224</v>
      </c>
      <c r="D136" s="9">
        <v>44.29</v>
      </c>
      <c r="E136" s="9">
        <v>7.0000000000000007E-2</v>
      </c>
      <c r="F136" s="8">
        <v>3.3</v>
      </c>
      <c r="G136" s="8">
        <v>8.82</v>
      </c>
      <c r="I136" s="8">
        <v>40.72</v>
      </c>
      <c r="J136" s="8">
        <v>2.57</v>
      </c>
      <c r="K136" s="8">
        <v>0.2</v>
      </c>
      <c r="Q136" s="8">
        <f t="shared" si="12"/>
        <v>99.969999999999985</v>
      </c>
      <c r="R136" s="37">
        <f t="shared" si="13"/>
        <v>90.143988112557878</v>
      </c>
      <c r="S136" s="39"/>
      <c r="T136" s="10"/>
    </row>
    <row r="137" spans="1:22">
      <c r="A137" s="6" t="s">
        <v>78</v>
      </c>
      <c r="B137" s="6" t="s">
        <v>88</v>
      </c>
      <c r="C137" s="7" t="s">
        <v>224</v>
      </c>
      <c r="D137" s="9">
        <v>47</v>
      </c>
      <c r="E137" s="9">
        <v>0.09</v>
      </c>
      <c r="F137" s="8">
        <v>2.13</v>
      </c>
      <c r="G137" s="8">
        <v>8.64</v>
      </c>
      <c r="I137" s="8">
        <v>39.520000000000003</v>
      </c>
      <c r="J137" s="8">
        <v>2.8</v>
      </c>
      <c r="K137" s="8">
        <v>0.26</v>
      </c>
      <c r="Q137" s="8">
        <f t="shared" si="12"/>
        <v>100.44000000000001</v>
      </c>
      <c r="R137" s="37">
        <f t="shared" si="13"/>
        <v>90.061113036727477</v>
      </c>
      <c r="S137" s="39"/>
      <c r="T137" s="10"/>
    </row>
    <row r="138" spans="1:22">
      <c r="A138" s="6" t="s">
        <v>79</v>
      </c>
      <c r="B138" s="6" t="s">
        <v>88</v>
      </c>
      <c r="C138" s="7" t="s">
        <v>224</v>
      </c>
      <c r="D138" s="9">
        <v>44.11</v>
      </c>
      <c r="E138" s="9">
        <v>7.0000000000000007E-2</v>
      </c>
      <c r="F138" s="8">
        <v>3.86</v>
      </c>
      <c r="G138" s="8">
        <v>8.65</v>
      </c>
      <c r="I138" s="8">
        <v>40.729999999999997</v>
      </c>
      <c r="J138" s="8">
        <v>1.96</v>
      </c>
      <c r="K138" s="8">
        <v>0.15</v>
      </c>
      <c r="Q138" s="8">
        <f t="shared" si="12"/>
        <v>99.529999999999987</v>
      </c>
      <c r="R138" s="37">
        <f t="shared" si="13"/>
        <v>90.317706709729435</v>
      </c>
      <c r="S138" s="39"/>
      <c r="T138" s="10"/>
    </row>
    <row r="139" spans="1:22">
      <c r="A139" s="6" t="s">
        <v>80</v>
      </c>
      <c r="B139" s="6" t="s">
        <v>88</v>
      </c>
      <c r="C139" s="7" t="s">
        <v>224</v>
      </c>
      <c r="D139" s="9">
        <v>44.95</v>
      </c>
      <c r="E139" s="9">
        <v>0.1</v>
      </c>
      <c r="F139" s="8">
        <v>3.49</v>
      </c>
      <c r="G139" s="8">
        <v>8.9</v>
      </c>
      <c r="I139" s="8">
        <v>39.35</v>
      </c>
      <c r="J139" s="8">
        <v>2.87</v>
      </c>
      <c r="K139" s="8">
        <v>0.27</v>
      </c>
      <c r="Q139" s="8">
        <f t="shared" si="12"/>
        <v>99.93</v>
      </c>
      <c r="R139" s="37">
        <f t="shared" si="13"/>
        <v>89.752975808629401</v>
      </c>
      <c r="S139" s="39"/>
      <c r="T139" s="10"/>
    </row>
    <row r="140" spans="1:22">
      <c r="A140" s="6" t="s">
        <v>81</v>
      </c>
      <c r="B140" s="6" t="s">
        <v>88</v>
      </c>
      <c r="C140" s="7" t="s">
        <v>224</v>
      </c>
      <c r="D140" s="9">
        <v>44.38</v>
      </c>
      <c r="E140" s="9">
        <v>0.05</v>
      </c>
      <c r="F140" s="8">
        <v>3.49</v>
      </c>
      <c r="G140" s="8">
        <v>8.74</v>
      </c>
      <c r="I140" s="8">
        <v>40.39</v>
      </c>
      <c r="J140" s="8">
        <v>2.2999999999999998</v>
      </c>
      <c r="K140" s="8">
        <v>0.13</v>
      </c>
      <c r="Q140" s="8">
        <f t="shared" si="12"/>
        <v>99.48</v>
      </c>
      <c r="R140" s="37">
        <f t="shared" si="13"/>
        <v>90.152643105519914</v>
      </c>
      <c r="S140" s="39"/>
      <c r="T140" s="10"/>
    </row>
    <row r="141" spans="1:22">
      <c r="A141" s="6" t="s">
        <v>82</v>
      </c>
      <c r="B141" s="6" t="s">
        <v>88</v>
      </c>
      <c r="C141" s="7" t="s">
        <v>224</v>
      </c>
      <c r="D141" s="9">
        <v>45.63</v>
      </c>
      <c r="E141" s="9">
        <v>0.08</v>
      </c>
      <c r="F141" s="8">
        <v>1.3</v>
      </c>
      <c r="G141" s="8">
        <v>8.39</v>
      </c>
      <c r="I141" s="8">
        <v>41.49</v>
      </c>
      <c r="J141" s="8">
        <v>1.1399999999999999</v>
      </c>
      <c r="K141" s="8">
        <v>0.1</v>
      </c>
      <c r="Q141" s="8">
        <f t="shared" si="12"/>
        <v>98.13</v>
      </c>
      <c r="R141" s="37">
        <f t="shared" si="13"/>
        <v>90.737872538656191</v>
      </c>
      <c r="S141" s="39"/>
      <c r="T141" s="10"/>
    </row>
    <row r="142" spans="1:22">
      <c r="A142" s="6" t="s">
        <v>83</v>
      </c>
      <c r="B142" s="6" t="s">
        <v>88</v>
      </c>
      <c r="C142" s="7" t="s">
        <v>224</v>
      </c>
      <c r="D142" s="9">
        <v>42.57</v>
      </c>
      <c r="E142" s="9">
        <v>0.08</v>
      </c>
      <c r="F142" s="8">
        <v>1.08</v>
      </c>
      <c r="G142" s="8">
        <v>9.89</v>
      </c>
      <c r="I142" s="8">
        <v>43.63</v>
      </c>
      <c r="J142" s="8">
        <v>0.78</v>
      </c>
      <c r="K142" s="8">
        <v>0.06</v>
      </c>
      <c r="Q142" s="8">
        <f t="shared" si="12"/>
        <v>98.09</v>
      </c>
      <c r="R142" s="37">
        <f t="shared" si="13"/>
        <v>89.732504890058323</v>
      </c>
      <c r="S142" s="39"/>
      <c r="T142" s="10"/>
    </row>
    <row r="143" spans="1:22">
      <c r="A143" s="6" t="s">
        <v>84</v>
      </c>
      <c r="B143" s="6" t="s">
        <v>88</v>
      </c>
      <c r="C143" s="7" t="s">
        <v>224</v>
      </c>
      <c r="D143" s="9">
        <v>44.74</v>
      </c>
      <c r="E143" s="9">
        <v>0.16</v>
      </c>
      <c r="F143" s="8">
        <v>3.28</v>
      </c>
      <c r="G143" s="8">
        <v>9.06</v>
      </c>
      <c r="I143" s="8">
        <v>37.82</v>
      </c>
      <c r="J143" s="8">
        <v>2.66</v>
      </c>
      <c r="K143" s="8">
        <v>0.19</v>
      </c>
      <c r="Q143" s="8">
        <f t="shared" si="12"/>
        <v>97.91</v>
      </c>
      <c r="R143" s="37">
        <f t="shared" si="13"/>
        <v>89.212162969794775</v>
      </c>
      <c r="S143" s="39"/>
      <c r="T143" s="10"/>
    </row>
    <row r="144" spans="1:22">
      <c r="A144" s="6" t="s">
        <v>85</v>
      </c>
      <c r="B144" s="6" t="s">
        <v>88</v>
      </c>
      <c r="C144" s="7" t="s">
        <v>224</v>
      </c>
      <c r="D144" s="9">
        <v>44.63</v>
      </c>
      <c r="E144" s="9">
        <v>0.28999999999999998</v>
      </c>
      <c r="F144" s="8">
        <v>2.71</v>
      </c>
      <c r="G144" s="8">
        <v>9.4499999999999993</v>
      </c>
      <c r="I144" s="8">
        <v>38.630000000000003</v>
      </c>
      <c r="J144" s="8">
        <v>2.7</v>
      </c>
      <c r="K144" s="8">
        <v>0.26</v>
      </c>
      <c r="Q144" s="8">
        <f t="shared" si="12"/>
        <v>98.670000000000016</v>
      </c>
      <c r="R144" s="37">
        <f t="shared" si="13"/>
        <v>89.008832198677823</v>
      </c>
      <c r="S144" s="39"/>
      <c r="T144" s="10"/>
    </row>
    <row r="145" spans="1:22">
      <c r="A145" s="6" t="s">
        <v>86</v>
      </c>
      <c r="B145" s="6" t="s">
        <v>88</v>
      </c>
      <c r="C145" s="7" t="s">
        <v>224</v>
      </c>
      <c r="D145" s="9">
        <v>45.42</v>
      </c>
      <c r="E145" s="9">
        <v>0.21</v>
      </c>
      <c r="F145" s="8">
        <v>1.99</v>
      </c>
      <c r="G145" s="8">
        <v>10.11</v>
      </c>
      <c r="I145" s="8">
        <v>39.58</v>
      </c>
      <c r="J145" s="8">
        <v>2.5299999999999998</v>
      </c>
      <c r="K145" s="8">
        <v>0.28999999999999998</v>
      </c>
      <c r="Q145" s="8">
        <f t="shared" si="12"/>
        <v>100.13000000000001</v>
      </c>
      <c r="R145" s="37">
        <f t="shared" si="13"/>
        <v>88.57886857151054</v>
      </c>
      <c r="S145" s="39"/>
      <c r="T145" s="10"/>
    </row>
    <row r="146" spans="1:22">
      <c r="A146" s="6" t="s">
        <v>87</v>
      </c>
      <c r="B146" s="6" t="s">
        <v>88</v>
      </c>
      <c r="C146" s="7" t="s">
        <v>224</v>
      </c>
      <c r="D146" s="9">
        <v>45.19</v>
      </c>
      <c r="E146" s="9">
        <v>0.04</v>
      </c>
      <c r="F146" s="8">
        <v>1.02</v>
      </c>
      <c r="G146" s="8">
        <v>8.74</v>
      </c>
      <c r="I146" s="8">
        <v>43.01</v>
      </c>
      <c r="J146" s="8">
        <v>1.36</v>
      </c>
      <c r="K146" s="8">
        <v>0.17</v>
      </c>
      <c r="Q146" s="8">
        <f t="shared" si="12"/>
        <v>99.53</v>
      </c>
      <c r="R146" s="37">
        <f t="shared" si="13"/>
        <v>90.696698354429316</v>
      </c>
      <c r="S146" s="39"/>
      <c r="T146" s="10"/>
    </row>
    <row r="147" spans="1:22">
      <c r="C147" s="7"/>
      <c r="D147" s="9"/>
      <c r="E147" s="9"/>
      <c r="S147" s="39"/>
      <c r="T147" s="10"/>
      <c r="V147" s="10"/>
    </row>
    <row r="148" spans="1:22" ht="13.5">
      <c r="A148" s="48" t="s">
        <v>435</v>
      </c>
      <c r="C148" s="7"/>
      <c r="D148" s="9"/>
      <c r="E148" s="9"/>
      <c r="S148" s="39"/>
      <c r="T148" s="10"/>
      <c r="V148" s="10"/>
    </row>
    <row r="149" spans="1:22">
      <c r="A149" s="6" t="s">
        <v>440</v>
      </c>
      <c r="B149" s="6" t="s">
        <v>121</v>
      </c>
      <c r="C149" s="7" t="s">
        <v>442</v>
      </c>
      <c r="D149" s="9">
        <v>44.16</v>
      </c>
      <c r="E149" s="9">
        <v>0.06</v>
      </c>
      <c r="F149" s="8">
        <v>2.23</v>
      </c>
      <c r="G149" s="8">
        <v>8.5574572127139366</v>
      </c>
      <c r="H149" s="8">
        <v>0.12</v>
      </c>
      <c r="I149" s="8">
        <v>42.82</v>
      </c>
      <c r="J149" s="8">
        <v>2.0699999999999998</v>
      </c>
      <c r="K149" s="8">
        <v>0.13</v>
      </c>
      <c r="L149" s="8">
        <v>0</v>
      </c>
      <c r="M149" s="8">
        <v>0</v>
      </c>
      <c r="P149" s="8">
        <v>0.13</v>
      </c>
      <c r="Q149" s="8">
        <f t="shared" ref="Q149:Q150" si="14">SUM(D149:P149)</f>
        <v>100.27745721271391</v>
      </c>
      <c r="R149" s="37">
        <f t="shared" ref="R149:R150" si="15">(I149/40.304)/(I149/40.304+G149*0.8998/71.844)*100</f>
        <v>90.836486273922119</v>
      </c>
      <c r="S149" s="39"/>
      <c r="U149" s="10"/>
    </row>
    <row r="150" spans="1:22">
      <c r="A150" s="6" t="s">
        <v>441</v>
      </c>
      <c r="B150" s="6" t="s">
        <v>121</v>
      </c>
      <c r="C150" s="7" t="s">
        <v>442</v>
      </c>
      <c r="D150" s="9">
        <v>43.3</v>
      </c>
      <c r="E150" s="9">
        <v>0.05</v>
      </c>
      <c r="F150" s="8">
        <v>1.1599999999999999</v>
      </c>
      <c r="G150" s="8">
        <v>9.1575905756834857</v>
      </c>
      <c r="H150" s="8">
        <v>0.12</v>
      </c>
      <c r="I150" s="8">
        <v>43.8</v>
      </c>
      <c r="J150" s="8">
        <v>1.46</v>
      </c>
      <c r="K150" s="8">
        <v>0.12</v>
      </c>
      <c r="L150" s="8">
        <v>0.01</v>
      </c>
      <c r="M150" s="8">
        <v>0.01</v>
      </c>
      <c r="P150" s="8">
        <v>0.6</v>
      </c>
      <c r="Q150" s="8">
        <f t="shared" si="14"/>
        <v>99.787590575683467</v>
      </c>
      <c r="R150" s="37">
        <f t="shared" si="15"/>
        <v>90.453660131046604</v>
      </c>
      <c r="S150" s="39"/>
      <c r="U150" s="10"/>
    </row>
    <row r="151" spans="1:22">
      <c r="A151" s="6" t="s">
        <v>122</v>
      </c>
      <c r="B151" s="6" t="s">
        <v>121</v>
      </c>
      <c r="C151" s="7" t="s">
        <v>228</v>
      </c>
      <c r="D151" s="9">
        <v>43.5</v>
      </c>
      <c r="E151" s="9">
        <v>0.06</v>
      </c>
      <c r="F151" s="8">
        <v>1.58</v>
      </c>
      <c r="G151" s="8">
        <v>9.16</v>
      </c>
      <c r="H151" s="8">
        <v>0.17</v>
      </c>
      <c r="I151" s="8">
        <v>43.99</v>
      </c>
      <c r="J151" s="8">
        <v>1.38</v>
      </c>
      <c r="K151" s="8">
        <v>0.1</v>
      </c>
      <c r="L151" s="8">
        <v>0.16</v>
      </c>
      <c r="M151" s="8">
        <v>7.0000000000000007E-2</v>
      </c>
      <c r="N151" s="8">
        <v>0.63840252018901433</v>
      </c>
      <c r="O151" s="8">
        <v>0.26826113191602469</v>
      </c>
      <c r="P151" s="8">
        <v>0.36</v>
      </c>
      <c r="Q151" s="8">
        <f t="shared" ref="Q151:Q161" si="16">SUM(D151:P151)</f>
        <v>101.43666365210503</v>
      </c>
      <c r="R151" s="37">
        <f t="shared" ref="R151:R161" si="17">(I151/40.304)/(I151/40.304+G151*0.8998/71.844)*100</f>
        <v>90.488707623480508</v>
      </c>
      <c r="S151" s="39">
        <f t="shared" ref="S151:S161" si="18">(N151/151.9192)/(N151/151.9192+F151/101.9601)*100</f>
        <v>21.332835730588886</v>
      </c>
      <c r="U151" s="10"/>
    </row>
    <row r="152" spans="1:22">
      <c r="A152" s="6" t="s">
        <v>123</v>
      </c>
      <c r="B152" s="6" t="s">
        <v>121</v>
      </c>
      <c r="C152" s="7" t="s">
        <v>228</v>
      </c>
      <c r="D152" s="9">
        <v>44.67</v>
      </c>
      <c r="E152" s="9">
        <v>0.1</v>
      </c>
      <c r="F152" s="8">
        <v>2.97</v>
      </c>
      <c r="G152" s="8">
        <v>8.48</v>
      </c>
      <c r="H152" s="8">
        <v>0.12</v>
      </c>
      <c r="I152" s="8">
        <v>39.93</v>
      </c>
      <c r="J152" s="8">
        <v>3.12</v>
      </c>
      <c r="K152" s="8">
        <v>0.17</v>
      </c>
      <c r="L152" s="8">
        <v>0.04</v>
      </c>
      <c r="M152" s="8">
        <v>0.02</v>
      </c>
      <c r="N152" s="8">
        <v>0</v>
      </c>
      <c r="O152" s="8">
        <v>0</v>
      </c>
      <c r="P152" s="8">
        <v>0.4</v>
      </c>
      <c r="Q152" s="8">
        <f t="shared" si="16"/>
        <v>100.02000000000001</v>
      </c>
      <c r="R152" s="37">
        <f t="shared" si="17"/>
        <v>90.317810515159934</v>
      </c>
      <c r="S152" s="39">
        <f t="shared" si="18"/>
        <v>0</v>
      </c>
      <c r="U152" s="10"/>
    </row>
    <row r="153" spans="1:22">
      <c r="A153" s="6" t="s">
        <v>124</v>
      </c>
      <c r="B153" s="6" t="s">
        <v>121</v>
      </c>
      <c r="C153" s="7" t="s">
        <v>228</v>
      </c>
      <c r="D153" s="9">
        <v>43.24</v>
      </c>
      <c r="E153" s="9">
        <v>0.1</v>
      </c>
      <c r="F153" s="8">
        <v>2.67</v>
      </c>
      <c r="G153" s="8">
        <v>8.76</v>
      </c>
      <c r="H153" s="8">
        <v>0.15</v>
      </c>
      <c r="I153" s="8">
        <v>41.19</v>
      </c>
      <c r="J153" s="8">
        <v>2.09</v>
      </c>
      <c r="K153" s="8">
        <v>0.19</v>
      </c>
      <c r="L153" s="8">
        <v>0.04</v>
      </c>
      <c r="M153" s="8">
        <v>0.01</v>
      </c>
      <c r="N153" s="8">
        <v>0.69043349481980387</v>
      </c>
      <c r="O153" s="8">
        <v>0.269151942126372</v>
      </c>
      <c r="P153" s="8">
        <v>1.23</v>
      </c>
      <c r="Q153" s="8">
        <f t="shared" si="16"/>
        <v>100.62958543694619</v>
      </c>
      <c r="R153" s="37">
        <f t="shared" si="17"/>
        <v>90.305404538102579</v>
      </c>
      <c r="S153" s="39">
        <f t="shared" si="18"/>
        <v>14.78856567367726</v>
      </c>
      <c r="U153" s="10"/>
    </row>
    <row r="154" spans="1:22">
      <c r="A154" s="6" t="s">
        <v>125</v>
      </c>
      <c r="B154" s="6" t="s">
        <v>121</v>
      </c>
      <c r="C154" s="7" t="s">
        <v>228</v>
      </c>
      <c r="D154" s="9">
        <v>41.8</v>
      </c>
      <c r="E154" s="9">
        <v>0.25</v>
      </c>
      <c r="F154" s="8">
        <v>2.4500000000000002</v>
      </c>
      <c r="G154" s="8">
        <v>12.81</v>
      </c>
      <c r="H154" s="8">
        <v>0.2</v>
      </c>
      <c r="I154" s="8">
        <v>37.71</v>
      </c>
      <c r="J154" s="8">
        <v>2.02</v>
      </c>
      <c r="K154" s="8">
        <v>1.41</v>
      </c>
      <c r="L154" s="8">
        <v>0.11</v>
      </c>
      <c r="M154" s="8">
        <v>0.03</v>
      </c>
      <c r="N154" s="8">
        <v>0.63635635826533155</v>
      </c>
      <c r="O154" s="8">
        <v>0.20857684782275351</v>
      </c>
      <c r="P154" s="8">
        <v>1.21</v>
      </c>
      <c r="Q154" s="8">
        <f t="shared" si="16"/>
        <v>100.84493320608807</v>
      </c>
      <c r="R154" s="37">
        <f t="shared" si="17"/>
        <v>85.362602141986017</v>
      </c>
      <c r="S154" s="39">
        <f t="shared" si="18"/>
        <v>14.844471494671627</v>
      </c>
      <c r="U154" s="10"/>
    </row>
    <row r="155" spans="1:22">
      <c r="A155" s="6" t="s">
        <v>126</v>
      </c>
      <c r="B155" s="6" t="s">
        <v>121</v>
      </c>
      <c r="C155" s="7" t="s">
        <v>228</v>
      </c>
      <c r="D155" s="9">
        <v>43.15</v>
      </c>
      <c r="E155" s="9">
        <v>7.0000000000000007E-2</v>
      </c>
      <c r="F155" s="8">
        <v>1.51</v>
      </c>
      <c r="G155" s="8">
        <v>9.31</v>
      </c>
      <c r="H155" s="8">
        <v>0.14000000000000001</v>
      </c>
      <c r="I155" s="8">
        <v>40.72</v>
      </c>
      <c r="J155" s="8">
        <v>3.31</v>
      </c>
      <c r="K155" s="8">
        <v>0.06</v>
      </c>
      <c r="L155" s="8">
        <v>0.05</v>
      </c>
      <c r="M155" s="8">
        <v>0.02</v>
      </c>
      <c r="N155" s="8">
        <v>0.70329508405438113</v>
      </c>
      <c r="O155" s="8">
        <v>0.23301049930656603</v>
      </c>
      <c r="P155" s="8">
        <v>1.64</v>
      </c>
      <c r="Q155" s="8">
        <f t="shared" si="16"/>
        <v>100.91630558336094</v>
      </c>
      <c r="R155" s="37">
        <f t="shared" si="17"/>
        <v>89.653087061544284</v>
      </c>
      <c r="S155" s="39">
        <f t="shared" si="18"/>
        <v>23.81487920188782</v>
      </c>
      <c r="U155" s="10"/>
    </row>
    <row r="156" spans="1:22">
      <c r="A156" s="6" t="s">
        <v>127</v>
      </c>
      <c r="B156" s="6" t="s">
        <v>121</v>
      </c>
      <c r="C156" s="7" t="s">
        <v>228</v>
      </c>
      <c r="D156" s="9">
        <v>43.9</v>
      </c>
      <c r="E156" s="9">
        <v>0.02</v>
      </c>
      <c r="F156" s="8">
        <v>1.1000000000000001</v>
      </c>
      <c r="G156" s="8">
        <v>8.9600000000000009</v>
      </c>
      <c r="H156" s="8">
        <v>0.16</v>
      </c>
      <c r="I156" s="8">
        <v>41.02</v>
      </c>
      <c r="J156" s="8">
        <v>3.29</v>
      </c>
      <c r="K156" s="8">
        <v>0.09</v>
      </c>
      <c r="L156" s="8">
        <v>0.01</v>
      </c>
      <c r="M156" s="8">
        <v>0.02</v>
      </c>
      <c r="N156" s="8">
        <v>0.89651123141927969</v>
      </c>
      <c r="O156" s="8">
        <v>0.23606470574204258</v>
      </c>
      <c r="P156" s="8">
        <v>1.69</v>
      </c>
      <c r="Q156" s="8">
        <f t="shared" si="16"/>
        <v>101.39257593716133</v>
      </c>
      <c r="R156" s="37">
        <f t="shared" si="17"/>
        <v>90.069034034878328</v>
      </c>
      <c r="S156" s="39">
        <f t="shared" si="18"/>
        <v>35.358406867924771</v>
      </c>
      <c r="U156" s="10"/>
    </row>
    <row r="157" spans="1:22">
      <c r="A157" s="6" t="s">
        <v>128</v>
      </c>
      <c r="B157" s="6" t="s">
        <v>121</v>
      </c>
      <c r="C157" s="7" t="s">
        <v>228</v>
      </c>
      <c r="D157" s="9">
        <v>44.43</v>
      </c>
      <c r="E157" s="9">
        <v>0.05</v>
      </c>
      <c r="F157" s="8">
        <v>1.2</v>
      </c>
      <c r="G157" s="8">
        <v>8.08</v>
      </c>
      <c r="H157" s="8">
        <v>0.13</v>
      </c>
      <c r="I157" s="8">
        <v>42.42</v>
      </c>
      <c r="J157" s="8">
        <v>1.85</v>
      </c>
      <c r="K157" s="8">
        <v>0.04</v>
      </c>
      <c r="L157" s="8">
        <v>0.02</v>
      </c>
      <c r="M157" s="8">
        <v>0.02</v>
      </c>
      <c r="N157" s="8">
        <v>0.79888007677498896</v>
      </c>
      <c r="O157" s="8">
        <v>0.23224694769769685</v>
      </c>
      <c r="P157" s="8">
        <v>1.74</v>
      </c>
      <c r="Q157" s="8">
        <f t="shared" si="16"/>
        <v>101.01112702447269</v>
      </c>
      <c r="R157" s="37">
        <f t="shared" si="17"/>
        <v>91.228481614534203</v>
      </c>
      <c r="S157" s="39">
        <f t="shared" si="18"/>
        <v>30.882180702889723</v>
      </c>
      <c r="U157" s="10"/>
    </row>
    <row r="158" spans="1:22">
      <c r="A158" s="6" t="s">
        <v>129</v>
      </c>
      <c r="B158" s="6" t="s">
        <v>121</v>
      </c>
      <c r="C158" s="7" t="s">
        <v>228</v>
      </c>
      <c r="D158" s="9">
        <v>44.25</v>
      </c>
      <c r="E158" s="9">
        <v>0.08</v>
      </c>
      <c r="F158" s="8">
        <v>1.79</v>
      </c>
      <c r="G158" s="8">
        <v>8.6999999999999993</v>
      </c>
      <c r="H158" s="8">
        <v>0.16</v>
      </c>
      <c r="I158" s="8">
        <v>43.81</v>
      </c>
      <c r="J158" s="8">
        <v>1.33</v>
      </c>
      <c r="K158" s="8">
        <v>0.11</v>
      </c>
      <c r="L158" s="8" t="s">
        <v>130</v>
      </c>
      <c r="M158" s="8">
        <v>0.01</v>
      </c>
      <c r="N158" s="8">
        <v>0.75269527906900724</v>
      </c>
      <c r="O158" s="8">
        <v>0.27271518296776137</v>
      </c>
      <c r="P158" s="8">
        <v>0.01</v>
      </c>
      <c r="Q158" s="8">
        <f t="shared" si="16"/>
        <v>101.27541046203676</v>
      </c>
      <c r="R158" s="37">
        <f t="shared" si="17"/>
        <v>90.889097000580378</v>
      </c>
      <c r="S158" s="39">
        <f t="shared" si="18"/>
        <v>22.010103830044468</v>
      </c>
      <c r="U158" s="10"/>
    </row>
    <row r="159" spans="1:22">
      <c r="A159" s="6" t="s">
        <v>131</v>
      </c>
      <c r="B159" s="6" t="s">
        <v>121</v>
      </c>
      <c r="C159" s="7" t="s">
        <v>228</v>
      </c>
      <c r="D159" s="9">
        <v>43.22</v>
      </c>
      <c r="E159" s="9">
        <v>0.11</v>
      </c>
      <c r="F159" s="8">
        <v>2.2599999999999998</v>
      </c>
      <c r="G159" s="8">
        <v>9.32</v>
      </c>
      <c r="H159" s="8">
        <v>0.17</v>
      </c>
      <c r="I159" s="8">
        <v>42.01</v>
      </c>
      <c r="J159" s="8">
        <v>1.99</v>
      </c>
      <c r="K159" s="8">
        <v>0.5</v>
      </c>
      <c r="L159" s="8">
        <v>0.01</v>
      </c>
      <c r="M159" s="8">
        <v>0.01</v>
      </c>
      <c r="N159" s="8">
        <v>0.64454100596006247</v>
      </c>
      <c r="O159" s="8">
        <v>0.25120847931794721</v>
      </c>
      <c r="P159" s="8">
        <v>0.03</v>
      </c>
      <c r="Q159" s="8">
        <f t="shared" si="16"/>
        <v>100.52574948527803</v>
      </c>
      <c r="R159" s="37">
        <f t="shared" si="17"/>
        <v>89.929124418598036</v>
      </c>
      <c r="S159" s="39">
        <f t="shared" si="18"/>
        <v>16.065685134750851</v>
      </c>
      <c r="U159" s="10"/>
    </row>
    <row r="160" spans="1:22">
      <c r="A160" s="6" t="s">
        <v>132</v>
      </c>
      <c r="B160" s="6" t="s">
        <v>121</v>
      </c>
      <c r="C160" s="7" t="s">
        <v>228</v>
      </c>
      <c r="D160" s="9">
        <v>44.92</v>
      </c>
      <c r="E160" s="9">
        <v>0.08</v>
      </c>
      <c r="F160" s="8">
        <v>3.09</v>
      </c>
      <c r="G160" s="8">
        <v>7.96</v>
      </c>
      <c r="H160" s="8">
        <v>0.13</v>
      </c>
      <c r="I160" s="8">
        <v>40.21</v>
      </c>
      <c r="J160" s="8">
        <v>3.12</v>
      </c>
      <c r="K160" s="8">
        <v>0.2</v>
      </c>
      <c r="L160" s="8">
        <v>0.01</v>
      </c>
      <c r="M160" s="8">
        <v>0.02</v>
      </c>
      <c r="N160" s="8">
        <v>0.96344995720832927</v>
      </c>
      <c r="O160" s="8">
        <v>0.20730426180797162</v>
      </c>
      <c r="P160" s="8">
        <v>0.13</v>
      </c>
      <c r="Q160" s="8">
        <f t="shared" si="16"/>
        <v>101.04075421901632</v>
      </c>
      <c r="R160" s="37">
        <f t="shared" si="17"/>
        <v>90.915128548110118</v>
      </c>
      <c r="S160" s="39">
        <f t="shared" si="18"/>
        <v>17.304865503129687</v>
      </c>
      <c r="U160" s="10"/>
    </row>
    <row r="161" spans="1:21">
      <c r="A161" s="6" t="s">
        <v>133</v>
      </c>
      <c r="B161" s="6" t="s">
        <v>121</v>
      </c>
      <c r="C161" s="7" t="s">
        <v>228</v>
      </c>
      <c r="D161" s="9">
        <v>44.03</v>
      </c>
      <c r="E161" s="9">
        <v>7.0000000000000007E-2</v>
      </c>
      <c r="F161" s="8">
        <v>3.05</v>
      </c>
      <c r="G161" s="8">
        <v>8.7799999999999994</v>
      </c>
      <c r="H161" s="8">
        <v>0.13</v>
      </c>
      <c r="I161" s="8">
        <v>39.64</v>
      </c>
      <c r="J161" s="8">
        <v>3.46</v>
      </c>
      <c r="K161" s="8">
        <v>0.19</v>
      </c>
      <c r="L161" s="8">
        <v>0.02</v>
      </c>
      <c r="M161" s="8">
        <v>0.01</v>
      </c>
      <c r="N161" s="8">
        <v>0.78017231061560399</v>
      </c>
      <c r="O161" s="8">
        <v>0.2115037956567519</v>
      </c>
      <c r="P161" s="8">
        <v>0.66</v>
      </c>
      <c r="Q161" s="8">
        <f t="shared" si="16"/>
        <v>101.03167610627234</v>
      </c>
      <c r="R161" s="37">
        <f t="shared" si="17"/>
        <v>89.943761788599573</v>
      </c>
      <c r="S161" s="39">
        <f t="shared" si="18"/>
        <v>14.652135901665048</v>
      </c>
      <c r="U161" s="10"/>
    </row>
    <row r="162" spans="1:21">
      <c r="A162" s="6" t="s">
        <v>105</v>
      </c>
      <c r="B162" s="6" t="s">
        <v>121</v>
      </c>
      <c r="C162" s="7" t="s">
        <v>227</v>
      </c>
      <c r="D162" s="9">
        <v>43.77</v>
      </c>
      <c r="E162" s="9">
        <v>0.09</v>
      </c>
      <c r="F162" s="8">
        <v>3.21</v>
      </c>
      <c r="G162" s="8">
        <v>10.43</v>
      </c>
      <c r="H162" s="8">
        <v>0.14000000000000001</v>
      </c>
      <c r="I162" s="8">
        <v>38.93</v>
      </c>
      <c r="J162" s="8">
        <v>2.82</v>
      </c>
      <c r="K162" s="8">
        <v>0.22</v>
      </c>
      <c r="L162" s="8">
        <v>0.01</v>
      </c>
      <c r="M162" s="8">
        <v>0</v>
      </c>
      <c r="N162" s="8">
        <v>0.37</v>
      </c>
      <c r="O162" s="8">
        <v>0.19</v>
      </c>
      <c r="Q162" s="8">
        <f t="shared" ref="Q162:Q177" si="19">SUM(D162:P162)</f>
        <v>100.18</v>
      </c>
      <c r="R162" s="37">
        <f t="shared" ref="R162:R177" si="20">(I162/40.304)/(I162/40.304+G162*0.8998/71.844)*100</f>
        <v>88.087139731223331</v>
      </c>
      <c r="S162" s="39">
        <f t="shared" ref="S162:S213" si="21">(N162/151.9192)/(N162/151.9192+F162/101.9601)*100</f>
        <v>7.1804818564695729</v>
      </c>
      <c r="T162" s="10"/>
      <c r="U162" s="10"/>
    </row>
    <row r="163" spans="1:21">
      <c r="A163" s="6" t="s">
        <v>106</v>
      </c>
      <c r="B163" s="6" t="s">
        <v>121</v>
      </c>
      <c r="C163" s="7" t="s">
        <v>227</v>
      </c>
      <c r="D163" s="9">
        <v>42.6</v>
      </c>
      <c r="E163" s="9">
        <v>0.01</v>
      </c>
      <c r="F163" s="8">
        <v>0.81</v>
      </c>
      <c r="G163" s="8">
        <v>9.18</v>
      </c>
      <c r="H163" s="8">
        <v>0.12</v>
      </c>
      <c r="I163" s="8">
        <v>46.44</v>
      </c>
      <c r="J163" s="8">
        <v>0.65</v>
      </c>
      <c r="K163" s="8">
        <v>7.0000000000000007E-2</v>
      </c>
      <c r="L163" s="8">
        <v>0</v>
      </c>
      <c r="M163" s="8">
        <v>0.01</v>
      </c>
      <c r="N163" s="8">
        <v>0.49</v>
      </c>
      <c r="O163" s="8">
        <v>0.18</v>
      </c>
      <c r="Q163" s="8">
        <f t="shared" si="19"/>
        <v>100.56</v>
      </c>
      <c r="R163" s="37">
        <f t="shared" si="20"/>
        <v>90.927074910433191</v>
      </c>
      <c r="S163" s="39">
        <f t="shared" si="21"/>
        <v>28.876368356059483</v>
      </c>
      <c r="T163" s="10"/>
      <c r="U163" s="10"/>
    </row>
    <row r="164" spans="1:21">
      <c r="A164" s="6" t="s">
        <v>107</v>
      </c>
      <c r="B164" s="6" t="s">
        <v>121</v>
      </c>
      <c r="C164" s="7" t="s">
        <v>227</v>
      </c>
      <c r="D164" s="9">
        <v>44.17</v>
      </c>
      <c r="E164" s="9">
        <v>0.12</v>
      </c>
      <c r="F164" s="8">
        <v>3.17</v>
      </c>
      <c r="G164" s="8">
        <v>9.83</v>
      </c>
      <c r="H164" s="8">
        <v>0.14000000000000001</v>
      </c>
      <c r="I164" s="8">
        <v>39.57</v>
      </c>
      <c r="J164" s="8">
        <v>3.12</v>
      </c>
      <c r="K164" s="8">
        <v>0.26</v>
      </c>
      <c r="L164" s="8">
        <v>0.01</v>
      </c>
      <c r="M164" s="8">
        <v>0</v>
      </c>
      <c r="N164" s="8">
        <v>0.39</v>
      </c>
      <c r="O164" s="8">
        <v>0.18</v>
      </c>
      <c r="Q164" s="8">
        <f t="shared" si="19"/>
        <v>100.96000000000002</v>
      </c>
      <c r="R164" s="37">
        <f t="shared" si="20"/>
        <v>88.857441869471927</v>
      </c>
      <c r="S164" s="39">
        <f t="shared" si="21"/>
        <v>7.6272309262700331</v>
      </c>
      <c r="T164" s="10"/>
      <c r="U164" s="10"/>
    </row>
    <row r="165" spans="1:21">
      <c r="A165" s="6" t="s">
        <v>108</v>
      </c>
      <c r="B165" s="6" t="s">
        <v>121</v>
      </c>
      <c r="C165" s="7" t="s">
        <v>227</v>
      </c>
      <c r="D165" s="9">
        <v>43.54</v>
      </c>
      <c r="E165" s="9">
        <v>0.13</v>
      </c>
      <c r="F165" s="8">
        <v>3.52</v>
      </c>
      <c r="G165" s="8">
        <v>10.64</v>
      </c>
      <c r="H165" s="8">
        <v>0.14000000000000001</v>
      </c>
      <c r="I165" s="8">
        <v>38.56</v>
      </c>
      <c r="J165" s="8">
        <v>3.17</v>
      </c>
      <c r="K165" s="8">
        <v>0.28000000000000003</v>
      </c>
      <c r="L165" s="8">
        <v>0.03</v>
      </c>
      <c r="M165" s="8">
        <v>0.01</v>
      </c>
      <c r="N165" s="8">
        <v>0.37</v>
      </c>
      <c r="O165" s="8">
        <v>0.18</v>
      </c>
      <c r="Q165" s="8">
        <f t="shared" si="19"/>
        <v>100.57000000000002</v>
      </c>
      <c r="R165" s="37">
        <f t="shared" si="20"/>
        <v>87.774253608355608</v>
      </c>
      <c r="S165" s="39">
        <f t="shared" si="21"/>
        <v>6.5897818086031554</v>
      </c>
      <c r="T165" s="10"/>
      <c r="U165" s="10"/>
    </row>
    <row r="166" spans="1:21">
      <c r="A166" s="6" t="s">
        <v>109</v>
      </c>
      <c r="B166" s="6" t="s">
        <v>121</v>
      </c>
      <c r="C166" s="7" t="s">
        <v>227</v>
      </c>
      <c r="D166" s="9">
        <v>43.3</v>
      </c>
      <c r="E166" s="9">
        <v>0.01</v>
      </c>
      <c r="F166" s="8">
        <v>1.17</v>
      </c>
      <c r="G166" s="8">
        <v>9.3800000000000008</v>
      </c>
      <c r="H166" s="8">
        <v>0.13</v>
      </c>
      <c r="I166" s="8">
        <v>43.76</v>
      </c>
      <c r="J166" s="8">
        <v>1.27</v>
      </c>
      <c r="K166" s="8">
        <v>0.05</v>
      </c>
      <c r="L166" s="8">
        <v>0</v>
      </c>
      <c r="M166" s="8">
        <v>0</v>
      </c>
      <c r="N166" s="8">
        <v>0.45</v>
      </c>
      <c r="O166" s="8">
        <v>0.21</v>
      </c>
      <c r="Q166" s="8">
        <f t="shared" si="19"/>
        <v>99.72999999999999</v>
      </c>
      <c r="R166" s="37">
        <f t="shared" si="20"/>
        <v>90.236380893298289</v>
      </c>
      <c r="S166" s="39">
        <f t="shared" si="21"/>
        <v>20.517173940349174</v>
      </c>
      <c r="T166" s="10"/>
      <c r="U166" s="10"/>
    </row>
    <row r="167" spans="1:21">
      <c r="A167" s="6" t="s">
        <v>110</v>
      </c>
      <c r="B167" s="6" t="s">
        <v>121</v>
      </c>
      <c r="C167" s="7" t="s">
        <v>227</v>
      </c>
      <c r="D167" s="9">
        <v>43.32</v>
      </c>
      <c r="E167" s="9">
        <v>7.0000000000000007E-2</v>
      </c>
      <c r="F167" s="8">
        <v>2.83</v>
      </c>
      <c r="G167" s="8">
        <v>9.16</v>
      </c>
      <c r="H167" s="8">
        <v>0.13</v>
      </c>
      <c r="I167" s="8">
        <v>40.33</v>
      </c>
      <c r="J167" s="8">
        <v>2.86</v>
      </c>
      <c r="K167" s="8">
        <v>0.17</v>
      </c>
      <c r="L167" s="8">
        <v>0.03</v>
      </c>
      <c r="M167" s="8">
        <v>0</v>
      </c>
      <c r="N167" s="8">
        <v>0.38</v>
      </c>
      <c r="O167" s="8">
        <v>0.21</v>
      </c>
      <c r="Q167" s="8">
        <f t="shared" si="19"/>
        <v>99.49</v>
      </c>
      <c r="R167" s="37">
        <f t="shared" si="20"/>
        <v>89.714327492346939</v>
      </c>
      <c r="S167" s="39">
        <f t="shared" si="21"/>
        <v>8.2668674341444142</v>
      </c>
      <c r="T167" s="10"/>
      <c r="U167" s="10"/>
    </row>
    <row r="168" spans="1:21">
      <c r="A168" s="6" t="s">
        <v>111</v>
      </c>
      <c r="B168" s="6" t="s">
        <v>121</v>
      </c>
      <c r="C168" s="7" t="s">
        <v>227</v>
      </c>
      <c r="D168" s="9">
        <v>45.55</v>
      </c>
      <c r="E168" s="9">
        <v>0.04</v>
      </c>
      <c r="F168" s="8">
        <v>2.13</v>
      </c>
      <c r="G168" s="8">
        <v>8.52</v>
      </c>
      <c r="H168" s="8">
        <v>0.12</v>
      </c>
      <c r="I168" s="8">
        <v>40.18</v>
      </c>
      <c r="J168" s="8">
        <v>1.74</v>
      </c>
      <c r="K168" s="8">
        <v>0.09</v>
      </c>
      <c r="L168" s="8">
        <v>0.01</v>
      </c>
      <c r="M168" s="8">
        <v>0.02</v>
      </c>
      <c r="N168" s="8">
        <v>0.47</v>
      </c>
      <c r="O168" s="8">
        <v>0.25</v>
      </c>
      <c r="Q168" s="8">
        <f t="shared" si="19"/>
        <v>99.11999999999999</v>
      </c>
      <c r="R168" s="37">
        <f t="shared" si="20"/>
        <v>90.331230168483714</v>
      </c>
      <c r="S168" s="39">
        <f t="shared" si="21"/>
        <v>12.899076080073755</v>
      </c>
      <c r="T168" s="10"/>
      <c r="U168" s="10"/>
    </row>
    <row r="169" spans="1:21">
      <c r="A169" s="6" t="s">
        <v>112</v>
      </c>
      <c r="B169" s="6" t="s">
        <v>121</v>
      </c>
      <c r="C169" s="7" t="s">
        <v>227</v>
      </c>
      <c r="D169" s="9">
        <v>41.88</v>
      </c>
      <c r="E169" s="9">
        <v>0.01</v>
      </c>
      <c r="F169" s="8">
        <v>0.89</v>
      </c>
      <c r="G169" s="8">
        <v>9.17</v>
      </c>
      <c r="H169" s="8">
        <v>0.12</v>
      </c>
      <c r="I169" s="8">
        <v>45.65</v>
      </c>
      <c r="J169" s="8">
        <v>0.71</v>
      </c>
      <c r="K169" s="8">
        <v>7.0000000000000007E-2</v>
      </c>
      <c r="L169" s="8">
        <v>0.02</v>
      </c>
      <c r="M169" s="8">
        <v>0</v>
      </c>
      <c r="N169" s="8">
        <v>0.4</v>
      </c>
      <c r="O169" s="8">
        <v>0.2</v>
      </c>
      <c r="Q169" s="8">
        <f t="shared" si="19"/>
        <v>99.11999999999999</v>
      </c>
      <c r="R169" s="37">
        <f t="shared" si="20"/>
        <v>90.793646485829044</v>
      </c>
      <c r="S169" s="39">
        <f t="shared" si="21"/>
        <v>23.173786500268921</v>
      </c>
      <c r="T169" s="10"/>
      <c r="U169" s="10"/>
    </row>
    <row r="170" spans="1:21">
      <c r="A170" s="6" t="s">
        <v>113</v>
      </c>
      <c r="B170" s="6" t="s">
        <v>121</v>
      </c>
      <c r="C170" s="7" t="s">
        <v>227</v>
      </c>
      <c r="D170" s="9">
        <v>41.98</v>
      </c>
      <c r="E170" s="9">
        <v>0</v>
      </c>
      <c r="F170" s="8">
        <v>0.79</v>
      </c>
      <c r="G170" s="8">
        <v>9.18</v>
      </c>
      <c r="H170" s="8">
        <v>0.13</v>
      </c>
      <c r="I170" s="8">
        <v>46.22</v>
      </c>
      <c r="J170" s="8">
        <v>0.59</v>
      </c>
      <c r="K170" s="8">
        <v>0.05</v>
      </c>
      <c r="L170" s="8">
        <v>0</v>
      </c>
      <c r="M170" s="8">
        <v>0</v>
      </c>
      <c r="N170" s="8">
        <v>0.36</v>
      </c>
      <c r="O170" s="8">
        <v>0.19</v>
      </c>
      <c r="Q170" s="8">
        <f t="shared" si="19"/>
        <v>99.49</v>
      </c>
      <c r="R170" s="37">
        <f t="shared" si="20"/>
        <v>90.887824358111672</v>
      </c>
      <c r="S170" s="39">
        <f t="shared" si="21"/>
        <v>23.420886604904062</v>
      </c>
      <c r="T170" s="10"/>
      <c r="U170" s="10"/>
    </row>
    <row r="171" spans="1:21">
      <c r="A171" s="6" t="s">
        <v>114</v>
      </c>
      <c r="B171" s="6" t="s">
        <v>121</v>
      </c>
      <c r="C171" s="7" t="s">
        <v>227</v>
      </c>
      <c r="D171" s="9">
        <v>41.89</v>
      </c>
      <c r="E171" s="9">
        <v>0.01</v>
      </c>
      <c r="F171" s="8">
        <v>0.81</v>
      </c>
      <c r="G171" s="8">
        <v>9.34</v>
      </c>
      <c r="H171" s="8">
        <v>0.13</v>
      </c>
      <c r="I171" s="8">
        <v>44.46</v>
      </c>
      <c r="J171" s="8">
        <v>0.84</v>
      </c>
      <c r="K171" s="8">
        <v>0.05</v>
      </c>
      <c r="L171" s="8">
        <v>0.03</v>
      </c>
      <c r="M171" s="8">
        <v>0.01</v>
      </c>
      <c r="N171" s="8">
        <v>0.36</v>
      </c>
      <c r="O171" s="8">
        <v>0.19</v>
      </c>
      <c r="Q171" s="8">
        <f t="shared" si="19"/>
        <v>98.12</v>
      </c>
      <c r="R171" s="37">
        <f t="shared" si="20"/>
        <v>90.412417091819762</v>
      </c>
      <c r="S171" s="39">
        <f t="shared" si="21"/>
        <v>22.975458691873847</v>
      </c>
      <c r="T171" s="10"/>
      <c r="U171" s="10"/>
    </row>
    <row r="172" spans="1:21">
      <c r="A172" s="6" t="s">
        <v>115</v>
      </c>
      <c r="B172" s="6" t="s">
        <v>121</v>
      </c>
      <c r="C172" s="7" t="s">
        <v>227</v>
      </c>
      <c r="D172" s="9">
        <v>44.39</v>
      </c>
      <c r="E172" s="9">
        <v>0.06</v>
      </c>
      <c r="F172" s="8">
        <v>1.29</v>
      </c>
      <c r="G172" s="8">
        <v>8.57</v>
      </c>
      <c r="H172" s="8">
        <v>0.12</v>
      </c>
      <c r="I172" s="8">
        <v>43.73</v>
      </c>
      <c r="J172" s="8">
        <v>1.06</v>
      </c>
      <c r="K172" s="8">
        <v>0.08</v>
      </c>
      <c r="L172" s="8">
        <v>0.06</v>
      </c>
      <c r="M172" s="8">
        <v>0.01</v>
      </c>
      <c r="N172" s="8">
        <v>0.41</v>
      </c>
      <c r="O172" s="8">
        <v>0.2</v>
      </c>
      <c r="Q172" s="8">
        <f t="shared" si="19"/>
        <v>99.98</v>
      </c>
      <c r="R172" s="37">
        <f t="shared" si="20"/>
        <v>90.998041155767467</v>
      </c>
      <c r="S172" s="39">
        <f t="shared" si="21"/>
        <v>17.580849904459136</v>
      </c>
      <c r="T172" s="10"/>
      <c r="U172" s="10"/>
    </row>
    <row r="173" spans="1:21">
      <c r="A173" s="6" t="s">
        <v>116</v>
      </c>
      <c r="B173" s="6" t="s">
        <v>121</v>
      </c>
      <c r="C173" s="7" t="s">
        <v>227</v>
      </c>
      <c r="D173" s="9">
        <v>43.76</v>
      </c>
      <c r="E173" s="9">
        <v>0.03</v>
      </c>
      <c r="F173" s="8">
        <v>1.38</v>
      </c>
      <c r="G173" s="8">
        <v>8.8000000000000007</v>
      </c>
      <c r="H173" s="8">
        <v>0.12</v>
      </c>
      <c r="I173" s="8">
        <v>42.35</v>
      </c>
      <c r="J173" s="8">
        <v>1.55</v>
      </c>
      <c r="K173" s="8">
        <v>0.08</v>
      </c>
      <c r="L173" s="8">
        <v>0.01</v>
      </c>
      <c r="M173" s="8">
        <v>0</v>
      </c>
      <c r="N173" s="8">
        <v>0.37</v>
      </c>
      <c r="O173" s="8">
        <v>0.19</v>
      </c>
      <c r="Q173" s="8">
        <f t="shared" si="19"/>
        <v>98.64</v>
      </c>
      <c r="R173" s="37">
        <f t="shared" si="20"/>
        <v>90.506770882890194</v>
      </c>
      <c r="S173" s="39">
        <f t="shared" si="21"/>
        <v>15.250300241052676</v>
      </c>
      <c r="T173" s="10"/>
      <c r="U173" s="10"/>
    </row>
    <row r="174" spans="1:21">
      <c r="A174" s="6" t="s">
        <v>117</v>
      </c>
      <c r="B174" s="6" t="s">
        <v>121</v>
      </c>
      <c r="C174" s="7" t="s">
        <v>227</v>
      </c>
      <c r="D174" s="9">
        <v>44.38</v>
      </c>
      <c r="E174" s="9">
        <v>0.12</v>
      </c>
      <c r="F174" s="8">
        <v>2.9</v>
      </c>
      <c r="G174" s="8">
        <v>8.7799999999999994</v>
      </c>
      <c r="H174" s="8">
        <v>0.12</v>
      </c>
      <c r="I174" s="8">
        <v>39.43</v>
      </c>
      <c r="J174" s="8">
        <v>2.2999999999999998</v>
      </c>
      <c r="K174" s="8">
        <v>0.21</v>
      </c>
      <c r="L174" s="8">
        <v>0.01</v>
      </c>
      <c r="M174" s="8">
        <v>0.01</v>
      </c>
      <c r="N174" s="8">
        <v>0.43</v>
      </c>
      <c r="O174" s="8">
        <v>0.25</v>
      </c>
      <c r="Q174" s="8">
        <f t="shared" si="19"/>
        <v>98.94</v>
      </c>
      <c r="R174" s="37">
        <f t="shared" si="20"/>
        <v>89.895615082771315</v>
      </c>
      <c r="S174" s="39">
        <f t="shared" si="21"/>
        <v>9.050799256890862</v>
      </c>
      <c r="T174" s="10"/>
      <c r="U174" s="10"/>
    </row>
    <row r="175" spans="1:21">
      <c r="A175" s="6" t="s">
        <v>118</v>
      </c>
      <c r="B175" s="6" t="s">
        <v>121</v>
      </c>
      <c r="C175" s="7" t="s">
        <v>227</v>
      </c>
      <c r="D175" s="9">
        <v>42.42</v>
      </c>
      <c r="E175" s="9">
        <v>0.04</v>
      </c>
      <c r="F175" s="8">
        <v>0.77</v>
      </c>
      <c r="G175" s="8">
        <v>8.6</v>
      </c>
      <c r="H175" s="8">
        <v>0.12</v>
      </c>
      <c r="I175" s="8">
        <v>45.27</v>
      </c>
      <c r="J175" s="8">
        <v>0.87</v>
      </c>
      <c r="K175" s="8">
        <v>0.06</v>
      </c>
      <c r="L175" s="8">
        <v>0.01</v>
      </c>
      <c r="M175" s="8">
        <v>0.01</v>
      </c>
      <c r="N175" s="8">
        <v>0.4</v>
      </c>
      <c r="O175" s="8">
        <v>0.2</v>
      </c>
      <c r="Q175" s="8">
        <f t="shared" si="19"/>
        <v>98.770000000000024</v>
      </c>
      <c r="R175" s="37">
        <f t="shared" si="20"/>
        <v>91.24969827208389</v>
      </c>
      <c r="S175" s="39">
        <f t="shared" si="21"/>
        <v>25.85165343930101</v>
      </c>
      <c r="T175" s="10"/>
      <c r="U175" s="10"/>
    </row>
    <row r="176" spans="1:21">
      <c r="A176" s="6" t="s">
        <v>119</v>
      </c>
      <c r="B176" s="6" t="s">
        <v>121</v>
      </c>
      <c r="C176" s="7" t="s">
        <v>227</v>
      </c>
      <c r="D176" s="9">
        <v>44.32</v>
      </c>
      <c r="E176" s="9">
        <v>0.05</v>
      </c>
      <c r="F176" s="8">
        <v>1.43</v>
      </c>
      <c r="G176" s="8">
        <v>7.69</v>
      </c>
      <c r="H176" s="8">
        <v>0.11</v>
      </c>
      <c r="I176" s="8">
        <v>42.89</v>
      </c>
      <c r="J176" s="8">
        <v>1.21</v>
      </c>
      <c r="K176" s="8">
        <v>0.09</v>
      </c>
      <c r="L176" s="8">
        <v>0.03</v>
      </c>
      <c r="M176" s="8">
        <v>0.01</v>
      </c>
      <c r="N176" s="8">
        <v>0.52</v>
      </c>
      <c r="O176" s="8">
        <v>0.28999999999999998</v>
      </c>
      <c r="Q176" s="8">
        <f t="shared" si="19"/>
        <v>98.64</v>
      </c>
      <c r="R176" s="37">
        <f t="shared" si="20"/>
        <v>91.700610353636037</v>
      </c>
      <c r="S176" s="39">
        <f t="shared" si="21"/>
        <v>19.617599563164436</v>
      </c>
      <c r="T176" s="10"/>
      <c r="U176" s="10"/>
    </row>
    <row r="177" spans="1:21">
      <c r="A177" s="6" t="s">
        <v>120</v>
      </c>
      <c r="B177" s="6" t="s">
        <v>121</v>
      </c>
      <c r="C177" s="7" t="s">
        <v>227</v>
      </c>
      <c r="D177" s="9">
        <v>45.39</v>
      </c>
      <c r="E177" s="9">
        <v>0.04</v>
      </c>
      <c r="F177" s="8">
        <v>1.76</v>
      </c>
      <c r="G177" s="8">
        <v>8.34</v>
      </c>
      <c r="H177" s="8">
        <v>0.12</v>
      </c>
      <c r="I177" s="8">
        <v>40.659999999999997</v>
      </c>
      <c r="J177" s="8">
        <v>1.63</v>
      </c>
      <c r="K177" s="8">
        <v>0.08</v>
      </c>
      <c r="L177" s="8">
        <v>0.01</v>
      </c>
      <c r="M177" s="8">
        <v>0.02</v>
      </c>
      <c r="N177" s="8">
        <v>0.49</v>
      </c>
      <c r="O177" s="8">
        <v>0.27</v>
      </c>
      <c r="Q177" s="8">
        <f t="shared" si="19"/>
        <v>98.809999999999988</v>
      </c>
      <c r="R177" s="37">
        <f t="shared" si="20"/>
        <v>90.617581938852425</v>
      </c>
      <c r="S177" s="39">
        <f t="shared" si="21"/>
        <v>15.743595490592007</v>
      </c>
      <c r="T177" s="10"/>
      <c r="U177" s="10"/>
    </row>
    <row r="178" spans="1:21">
      <c r="A178" s="6" t="s">
        <v>134</v>
      </c>
      <c r="B178" s="6" t="s">
        <v>165</v>
      </c>
      <c r="C178" s="7" t="s">
        <v>229</v>
      </c>
      <c r="D178" s="9">
        <v>44.49</v>
      </c>
      <c r="E178" s="9">
        <v>0.03</v>
      </c>
      <c r="F178" s="8">
        <v>2.29</v>
      </c>
      <c r="G178" s="8">
        <v>9.34</v>
      </c>
      <c r="H178" s="8">
        <v>0.12</v>
      </c>
      <c r="I178" s="8">
        <v>40.6</v>
      </c>
      <c r="J178" s="8">
        <v>2.17</v>
      </c>
      <c r="K178" s="8">
        <v>0.04</v>
      </c>
      <c r="L178" s="8" t="s">
        <v>130</v>
      </c>
      <c r="M178" s="8">
        <v>0.01</v>
      </c>
      <c r="P178" s="8">
        <v>0.04</v>
      </c>
      <c r="Q178" s="8">
        <f t="shared" ref="Q178:Q208" si="22">SUM(D178:P178)</f>
        <v>99.130000000000024</v>
      </c>
      <c r="R178" s="37">
        <f t="shared" ref="R178:R208" si="23">(I178/40.304)/(I178/40.304+G178*0.8998/71.844)*100</f>
        <v>89.595726227236057</v>
      </c>
      <c r="S178" s="39"/>
    </row>
    <row r="179" spans="1:21">
      <c r="A179" s="6" t="s">
        <v>135</v>
      </c>
      <c r="B179" s="6" t="s">
        <v>165</v>
      </c>
      <c r="C179" s="7" t="s">
        <v>229</v>
      </c>
      <c r="D179" s="9">
        <v>44.65</v>
      </c>
      <c r="E179" s="9">
        <v>0.03</v>
      </c>
      <c r="F179" s="8">
        <v>2.25</v>
      </c>
      <c r="G179" s="8">
        <v>8.7100000000000009</v>
      </c>
      <c r="H179" s="8">
        <v>0.11</v>
      </c>
      <c r="I179" s="8">
        <v>40.549999999999997</v>
      </c>
      <c r="J179" s="8">
        <v>2.4900000000000002</v>
      </c>
      <c r="K179" s="8">
        <v>0.03</v>
      </c>
      <c r="L179" s="8" t="s">
        <v>130</v>
      </c>
      <c r="M179" s="8">
        <v>0.01</v>
      </c>
      <c r="P179" s="8">
        <v>0.19</v>
      </c>
      <c r="Q179" s="8">
        <f t="shared" si="22"/>
        <v>99.02</v>
      </c>
      <c r="R179" s="37">
        <f t="shared" si="23"/>
        <v>90.218071772822512</v>
      </c>
      <c r="S179" s="39"/>
    </row>
    <row r="180" spans="1:21">
      <c r="A180" s="6" t="s">
        <v>136</v>
      </c>
      <c r="B180" s="6" t="s">
        <v>165</v>
      </c>
      <c r="C180" s="7" t="s">
        <v>229</v>
      </c>
      <c r="D180" s="9">
        <v>45.24</v>
      </c>
      <c r="E180" s="9">
        <v>0.05</v>
      </c>
      <c r="F180" s="8">
        <v>3.08</v>
      </c>
      <c r="G180" s="8">
        <v>9.1999999999999993</v>
      </c>
      <c r="H180" s="8">
        <v>0.12</v>
      </c>
      <c r="I180" s="8">
        <v>38.39</v>
      </c>
      <c r="J180" s="8">
        <v>2.71</v>
      </c>
      <c r="K180" s="8">
        <v>0.06</v>
      </c>
      <c r="L180" s="8">
        <v>0.01</v>
      </c>
      <c r="M180" s="8">
        <v>0.02</v>
      </c>
      <c r="P180" s="8">
        <v>0.24</v>
      </c>
      <c r="Q180" s="8">
        <f t="shared" si="22"/>
        <v>99.119999999999976</v>
      </c>
      <c r="R180" s="37">
        <f t="shared" si="23"/>
        <v>89.208549389397859</v>
      </c>
      <c r="S180" s="39"/>
    </row>
    <row r="181" spans="1:21">
      <c r="A181" s="6" t="s">
        <v>137</v>
      </c>
      <c r="B181" s="6" t="s">
        <v>165</v>
      </c>
      <c r="C181" s="7" t="s">
        <v>229</v>
      </c>
      <c r="D181" s="9">
        <v>44.19</v>
      </c>
      <c r="E181" s="9">
        <v>2.5000000000000001E-2</v>
      </c>
      <c r="F181" s="8">
        <v>1.61</v>
      </c>
      <c r="G181" s="8">
        <v>9.3049999999999997</v>
      </c>
      <c r="H181" s="8">
        <v>0.12</v>
      </c>
      <c r="I181" s="8">
        <v>42.37</v>
      </c>
      <c r="J181" s="8">
        <v>1.5049999999999999</v>
      </c>
      <c r="K181" s="8">
        <v>0.02</v>
      </c>
      <c r="L181" s="8">
        <v>0.01</v>
      </c>
      <c r="M181" s="8">
        <v>0.01</v>
      </c>
      <c r="P181" s="8">
        <v>-0.03</v>
      </c>
      <c r="Q181" s="8">
        <f t="shared" si="22"/>
        <v>99.134999999999991</v>
      </c>
      <c r="R181" s="37">
        <f t="shared" si="23"/>
        <v>90.020620253208293</v>
      </c>
      <c r="S181" s="39"/>
    </row>
    <row r="182" spans="1:21">
      <c r="A182" s="6" t="s">
        <v>138</v>
      </c>
      <c r="B182" s="6" t="s">
        <v>165</v>
      </c>
      <c r="C182" s="7" t="s">
        <v>229</v>
      </c>
      <c r="D182" s="9">
        <v>44.82</v>
      </c>
      <c r="E182" s="9">
        <v>0.03</v>
      </c>
      <c r="F182" s="8">
        <v>2.0299999999999998</v>
      </c>
      <c r="G182" s="8">
        <v>8.9700000000000006</v>
      </c>
      <c r="H182" s="8">
        <v>0.11</v>
      </c>
      <c r="I182" s="8">
        <v>41.05</v>
      </c>
      <c r="J182" s="8">
        <v>1.67</v>
      </c>
      <c r="K182" s="8">
        <v>0.03</v>
      </c>
      <c r="L182" s="8">
        <v>0.04</v>
      </c>
      <c r="M182" s="8">
        <v>0.02</v>
      </c>
      <c r="P182" s="8">
        <v>0.47</v>
      </c>
      <c r="Q182" s="8">
        <f t="shared" si="22"/>
        <v>99.24</v>
      </c>
      <c r="R182" s="37">
        <f t="shared" si="23"/>
        <v>90.06559545864981</v>
      </c>
      <c r="S182" s="39"/>
    </row>
    <row r="183" spans="1:21">
      <c r="A183" s="6" t="s">
        <v>139</v>
      </c>
      <c r="B183" s="6" t="s">
        <v>165</v>
      </c>
      <c r="C183" s="7" t="s">
        <v>229</v>
      </c>
      <c r="D183" s="9">
        <v>44.07</v>
      </c>
      <c r="E183" s="9">
        <v>0.06</v>
      </c>
      <c r="F183" s="8">
        <v>2.31</v>
      </c>
      <c r="G183" s="8">
        <v>9.31</v>
      </c>
      <c r="H183" s="8">
        <v>0.12</v>
      </c>
      <c r="I183" s="8">
        <v>40.659999999999997</v>
      </c>
      <c r="J183" s="8">
        <v>2.61</v>
      </c>
      <c r="K183" s="8">
        <v>0.03</v>
      </c>
      <c r="L183" s="8">
        <v>0.02</v>
      </c>
      <c r="M183" s="8">
        <v>0.01</v>
      </c>
      <c r="P183" s="8">
        <v>-0.12</v>
      </c>
      <c r="Q183" s="8">
        <f t="shared" si="22"/>
        <v>99.08</v>
      </c>
      <c r="R183" s="37">
        <f t="shared" si="23"/>
        <v>89.639400523328788</v>
      </c>
      <c r="S183" s="39"/>
    </row>
    <row r="184" spans="1:21">
      <c r="A184" s="6" t="s">
        <v>140</v>
      </c>
      <c r="B184" s="6" t="s">
        <v>165</v>
      </c>
      <c r="C184" s="7" t="s">
        <v>229</v>
      </c>
      <c r="D184" s="9">
        <v>44.65</v>
      </c>
      <c r="E184" s="9">
        <v>0.04</v>
      </c>
      <c r="F184" s="8">
        <v>2.2799999999999998</v>
      </c>
      <c r="G184" s="8">
        <v>9.02</v>
      </c>
      <c r="H184" s="8">
        <v>0.11</v>
      </c>
      <c r="I184" s="8">
        <v>40.450000000000003</v>
      </c>
      <c r="J184" s="8">
        <v>2.41</v>
      </c>
      <c r="K184" s="8">
        <v>0.04</v>
      </c>
      <c r="L184" s="8">
        <v>0.01</v>
      </c>
      <c r="M184" s="8">
        <v>0.01</v>
      </c>
      <c r="P184" s="8">
        <v>-0.09</v>
      </c>
      <c r="Q184" s="8">
        <f t="shared" si="22"/>
        <v>98.93</v>
      </c>
      <c r="R184" s="37">
        <f t="shared" si="23"/>
        <v>89.882634498327818</v>
      </c>
      <c r="S184" s="39"/>
    </row>
    <row r="185" spans="1:21">
      <c r="A185" s="6" t="s">
        <v>141</v>
      </c>
      <c r="B185" s="6" t="s">
        <v>165</v>
      </c>
      <c r="C185" s="7" t="s">
        <v>229</v>
      </c>
      <c r="D185" s="9">
        <v>44.43</v>
      </c>
      <c r="E185" s="9">
        <v>0.04</v>
      </c>
      <c r="F185" s="8">
        <v>3.06</v>
      </c>
      <c r="G185" s="8">
        <v>9.11</v>
      </c>
      <c r="H185" s="8">
        <v>0.12</v>
      </c>
      <c r="I185" s="8">
        <v>39.39</v>
      </c>
      <c r="J185" s="8">
        <v>2.81</v>
      </c>
      <c r="K185" s="8">
        <v>0.05</v>
      </c>
      <c r="L185" s="8">
        <v>0.01</v>
      </c>
      <c r="M185" s="8">
        <v>0.01</v>
      </c>
      <c r="P185" s="8">
        <v>0.02</v>
      </c>
      <c r="Q185" s="8">
        <f t="shared" si="22"/>
        <v>99.050000000000011</v>
      </c>
      <c r="R185" s="37">
        <f t="shared" si="23"/>
        <v>89.546005906614823</v>
      </c>
      <c r="S185" s="39"/>
    </row>
    <row r="186" spans="1:21">
      <c r="A186" s="6" t="s">
        <v>142</v>
      </c>
      <c r="B186" s="6" t="s">
        <v>165</v>
      </c>
      <c r="C186" s="7" t="s">
        <v>229</v>
      </c>
      <c r="D186" s="9">
        <v>44.39</v>
      </c>
      <c r="E186" s="9">
        <v>0.03</v>
      </c>
      <c r="F186" s="8">
        <v>2.44</v>
      </c>
      <c r="G186" s="8">
        <v>9.52</v>
      </c>
      <c r="H186" s="8">
        <v>0.12</v>
      </c>
      <c r="I186" s="8">
        <v>40.56</v>
      </c>
      <c r="J186" s="8">
        <v>2.27</v>
      </c>
      <c r="K186" s="8">
        <v>0.03</v>
      </c>
      <c r="L186" s="8">
        <v>0.02</v>
      </c>
      <c r="M186" s="8">
        <v>0.01</v>
      </c>
      <c r="P186" s="8">
        <v>-0.11</v>
      </c>
      <c r="Q186" s="8">
        <f t="shared" si="22"/>
        <v>99.28</v>
      </c>
      <c r="R186" s="37">
        <f t="shared" si="23"/>
        <v>89.407104954921365</v>
      </c>
      <c r="S186" s="39"/>
    </row>
    <row r="187" spans="1:21">
      <c r="A187" s="6" t="s">
        <v>164</v>
      </c>
      <c r="B187" s="6" t="s">
        <v>165</v>
      </c>
      <c r="C187" s="7" t="s">
        <v>229</v>
      </c>
      <c r="D187" s="9">
        <v>44.97</v>
      </c>
      <c r="E187" s="9">
        <v>0.05</v>
      </c>
      <c r="F187" s="8">
        <v>2.87</v>
      </c>
      <c r="G187" s="8">
        <v>9.09</v>
      </c>
      <c r="H187" s="8">
        <v>0.12</v>
      </c>
      <c r="I187" s="8">
        <v>39.119999999999997</v>
      </c>
      <c r="J187" s="8">
        <v>2.6</v>
      </c>
      <c r="K187" s="8">
        <v>0.04</v>
      </c>
      <c r="L187" s="8">
        <v>0.03</v>
      </c>
      <c r="M187" s="8">
        <v>0.01</v>
      </c>
      <c r="P187" s="8">
        <v>0.13</v>
      </c>
      <c r="Q187" s="8">
        <f t="shared" si="22"/>
        <v>99.029999999999987</v>
      </c>
      <c r="R187" s="37">
        <f t="shared" si="23"/>
        <v>89.502111558207076</v>
      </c>
      <c r="S187" s="39"/>
    </row>
    <row r="188" spans="1:21">
      <c r="A188" s="6" t="s">
        <v>143</v>
      </c>
      <c r="B188" s="6" t="s">
        <v>165</v>
      </c>
      <c r="C188" s="7" t="s">
        <v>229</v>
      </c>
      <c r="D188" s="9">
        <v>44.26</v>
      </c>
      <c r="E188" s="9">
        <v>0.11</v>
      </c>
      <c r="F188" s="8">
        <v>3.45</v>
      </c>
      <c r="G188" s="8">
        <v>9.8249999999999993</v>
      </c>
      <c r="H188" s="8">
        <v>0.13</v>
      </c>
      <c r="I188" s="8">
        <v>38.115000000000002</v>
      </c>
      <c r="J188" s="8">
        <v>2.88</v>
      </c>
      <c r="K188" s="8">
        <v>0.08</v>
      </c>
      <c r="L188" s="8">
        <v>0.13500000000000001</v>
      </c>
      <c r="M188" s="8">
        <v>0.02</v>
      </c>
      <c r="P188" s="8">
        <v>0.15</v>
      </c>
      <c r="Q188" s="8">
        <f t="shared" si="22"/>
        <v>99.155000000000001</v>
      </c>
      <c r="R188" s="37">
        <f t="shared" si="23"/>
        <v>88.486267248313169</v>
      </c>
      <c r="S188" s="39"/>
    </row>
    <row r="189" spans="1:21">
      <c r="A189" s="6" t="s">
        <v>144</v>
      </c>
      <c r="B189" s="6" t="s">
        <v>165</v>
      </c>
      <c r="C189" s="7" t="s">
        <v>229</v>
      </c>
      <c r="D189" s="9">
        <v>44.95</v>
      </c>
      <c r="E189" s="9">
        <v>0.04</v>
      </c>
      <c r="F189" s="8">
        <v>2.74</v>
      </c>
      <c r="G189" s="8">
        <v>8.99</v>
      </c>
      <c r="H189" s="8">
        <v>0.11</v>
      </c>
      <c r="I189" s="8">
        <v>39.42</v>
      </c>
      <c r="J189" s="8">
        <v>2.5499999999999998</v>
      </c>
      <c r="K189" s="8">
        <v>0.05</v>
      </c>
      <c r="L189" s="8">
        <v>0.03</v>
      </c>
      <c r="M189" s="8">
        <v>0.01</v>
      </c>
      <c r="P189" s="8">
        <v>0.15</v>
      </c>
      <c r="Q189" s="8">
        <f t="shared" si="22"/>
        <v>99.04</v>
      </c>
      <c r="R189" s="37">
        <f t="shared" si="23"/>
        <v>89.676534229858589</v>
      </c>
      <c r="S189" s="39"/>
    </row>
    <row r="190" spans="1:21">
      <c r="A190" s="6" t="s">
        <v>145</v>
      </c>
      <c r="B190" s="6" t="s">
        <v>165</v>
      </c>
      <c r="C190" s="7" t="s">
        <v>229</v>
      </c>
      <c r="D190" s="9">
        <v>44.84</v>
      </c>
      <c r="E190" s="9">
        <v>7.0000000000000007E-2</v>
      </c>
      <c r="F190" s="8">
        <v>3</v>
      </c>
      <c r="G190" s="8">
        <v>9.17</v>
      </c>
      <c r="H190" s="8">
        <v>0.13</v>
      </c>
      <c r="I190" s="8">
        <v>38.979999999999997</v>
      </c>
      <c r="J190" s="8">
        <v>2.62</v>
      </c>
      <c r="K190" s="8">
        <v>7.0000000000000007E-2</v>
      </c>
      <c r="L190" s="8">
        <v>0.04</v>
      </c>
      <c r="M190" s="8">
        <v>0.01</v>
      </c>
      <c r="P190" s="8">
        <v>7.0000000000000007E-2</v>
      </c>
      <c r="Q190" s="8">
        <f t="shared" si="22"/>
        <v>99</v>
      </c>
      <c r="R190" s="37">
        <f t="shared" si="23"/>
        <v>89.38552909689929</v>
      </c>
      <c r="S190" s="39"/>
    </row>
    <row r="191" spans="1:21">
      <c r="A191" s="6" t="s">
        <v>146</v>
      </c>
      <c r="B191" s="6" t="s">
        <v>165</v>
      </c>
      <c r="C191" s="7" t="s">
        <v>229</v>
      </c>
      <c r="D191" s="9">
        <v>44.99</v>
      </c>
      <c r="E191" s="9">
        <v>7.0000000000000007E-2</v>
      </c>
      <c r="F191" s="8">
        <v>3.13</v>
      </c>
      <c r="G191" s="8">
        <v>9.1999999999999993</v>
      </c>
      <c r="H191" s="8">
        <v>0.12</v>
      </c>
      <c r="I191" s="8">
        <v>38.619999999999997</v>
      </c>
      <c r="J191" s="8">
        <v>2.83</v>
      </c>
      <c r="K191" s="8">
        <v>0.06</v>
      </c>
      <c r="L191" s="8">
        <v>0.02</v>
      </c>
      <c r="M191" s="8">
        <v>0.01</v>
      </c>
      <c r="P191" s="8">
        <v>0</v>
      </c>
      <c r="Q191" s="8">
        <f t="shared" si="22"/>
        <v>99.05</v>
      </c>
      <c r="R191" s="37">
        <f t="shared" si="23"/>
        <v>89.265918890597007</v>
      </c>
      <c r="S191" s="39"/>
    </row>
    <row r="192" spans="1:21">
      <c r="A192" s="6" t="s">
        <v>147</v>
      </c>
      <c r="B192" s="6" t="s">
        <v>165</v>
      </c>
      <c r="C192" s="7" t="s">
        <v>229</v>
      </c>
      <c r="D192" s="9">
        <v>44.94</v>
      </c>
      <c r="E192" s="9">
        <v>0.13</v>
      </c>
      <c r="F192" s="8">
        <v>3.32</v>
      </c>
      <c r="G192" s="8">
        <v>10.51</v>
      </c>
      <c r="H192" s="8">
        <v>0.13</v>
      </c>
      <c r="I192" s="8">
        <v>37.33</v>
      </c>
      <c r="J192" s="8">
        <v>3.09</v>
      </c>
      <c r="K192" s="8">
        <v>0.08</v>
      </c>
      <c r="L192" s="8">
        <v>0.02</v>
      </c>
      <c r="M192" s="8">
        <v>0.02</v>
      </c>
      <c r="P192" s="8">
        <v>0.03</v>
      </c>
      <c r="Q192" s="8">
        <f t="shared" si="22"/>
        <v>99.6</v>
      </c>
      <c r="R192" s="37">
        <f t="shared" si="23"/>
        <v>87.556645467174434</v>
      </c>
      <c r="S192" s="39"/>
    </row>
    <row r="193" spans="1:19">
      <c r="A193" s="6" t="s">
        <v>148</v>
      </c>
      <c r="B193" s="6" t="s">
        <v>165</v>
      </c>
      <c r="C193" s="7" t="s">
        <v>229</v>
      </c>
      <c r="D193" s="9">
        <v>44.48</v>
      </c>
      <c r="E193" s="9">
        <v>0.04</v>
      </c>
      <c r="F193" s="8">
        <v>2.14</v>
      </c>
      <c r="G193" s="8">
        <v>8.9700000000000006</v>
      </c>
      <c r="H193" s="8">
        <v>0.11</v>
      </c>
      <c r="I193" s="8">
        <v>41.14</v>
      </c>
      <c r="J193" s="8">
        <v>2.2599999999999998</v>
      </c>
      <c r="K193" s="8">
        <v>0.04</v>
      </c>
      <c r="L193" s="8">
        <v>0.02</v>
      </c>
      <c r="M193" s="8">
        <v>0.01</v>
      </c>
      <c r="P193" s="8">
        <v>-0.12</v>
      </c>
      <c r="Q193" s="8">
        <f t="shared" si="22"/>
        <v>99.09</v>
      </c>
      <c r="R193" s="37">
        <f t="shared" si="23"/>
        <v>90.085173686717951</v>
      </c>
      <c r="S193" s="39"/>
    </row>
    <row r="194" spans="1:19">
      <c r="A194" s="6" t="s">
        <v>149</v>
      </c>
      <c r="B194" s="6" t="s">
        <v>165</v>
      </c>
      <c r="C194" s="7" t="s">
        <v>229</v>
      </c>
      <c r="D194" s="9">
        <v>42.85</v>
      </c>
      <c r="E194" s="9">
        <v>0.09</v>
      </c>
      <c r="F194" s="8">
        <v>2.46</v>
      </c>
      <c r="G194" s="8">
        <v>11.03</v>
      </c>
      <c r="H194" s="8">
        <v>0.13</v>
      </c>
      <c r="I194" s="8">
        <v>40.47</v>
      </c>
      <c r="J194" s="8">
        <v>2.02</v>
      </c>
      <c r="K194" s="8">
        <v>0.05</v>
      </c>
      <c r="L194" s="8">
        <v>0.03</v>
      </c>
      <c r="M194" s="8">
        <v>0.02</v>
      </c>
      <c r="P194" s="8">
        <v>-0.14000000000000001</v>
      </c>
      <c r="Q194" s="8">
        <f t="shared" si="22"/>
        <v>99.009999999999991</v>
      </c>
      <c r="R194" s="37">
        <f t="shared" si="23"/>
        <v>87.906134703066641</v>
      </c>
      <c r="S194" s="39"/>
    </row>
    <row r="195" spans="1:19">
      <c r="A195" s="6" t="s">
        <v>150</v>
      </c>
      <c r="B195" s="6" t="s">
        <v>165</v>
      </c>
      <c r="C195" s="7" t="s">
        <v>229</v>
      </c>
      <c r="D195" s="9">
        <v>44.9</v>
      </c>
      <c r="E195" s="9">
        <v>0.09</v>
      </c>
      <c r="F195" s="8">
        <v>2.96</v>
      </c>
      <c r="G195" s="8">
        <v>8.8699999999999992</v>
      </c>
      <c r="H195" s="8">
        <v>0.12</v>
      </c>
      <c r="I195" s="8">
        <v>37.18</v>
      </c>
      <c r="J195" s="8">
        <v>3.93</v>
      </c>
      <c r="K195" s="8">
        <v>0.08</v>
      </c>
      <c r="L195" s="8">
        <v>0.03</v>
      </c>
      <c r="M195" s="8">
        <v>0.01</v>
      </c>
      <c r="P195" s="8">
        <v>0.67</v>
      </c>
      <c r="Q195" s="8">
        <f t="shared" si="22"/>
        <v>98.840000000000018</v>
      </c>
      <c r="R195" s="37">
        <f t="shared" si="23"/>
        <v>89.251819577660712</v>
      </c>
      <c r="S195" s="39"/>
    </row>
    <row r="196" spans="1:19">
      <c r="A196" s="6" t="s">
        <v>151</v>
      </c>
      <c r="B196" s="6" t="s">
        <v>165</v>
      </c>
      <c r="C196" s="7" t="s">
        <v>229</v>
      </c>
      <c r="D196" s="9">
        <v>45.07</v>
      </c>
      <c r="E196" s="9">
        <v>0.05</v>
      </c>
      <c r="F196" s="8">
        <v>2.75</v>
      </c>
      <c r="G196" s="8">
        <v>9.16</v>
      </c>
      <c r="H196" s="8">
        <v>0.12</v>
      </c>
      <c r="I196" s="8">
        <v>39.01</v>
      </c>
      <c r="J196" s="8">
        <v>2.64</v>
      </c>
      <c r="K196" s="8">
        <v>0.04</v>
      </c>
      <c r="L196" s="8">
        <v>0.03</v>
      </c>
      <c r="M196" s="8">
        <v>0.01</v>
      </c>
      <c r="P196" s="8">
        <v>0.21</v>
      </c>
      <c r="Q196" s="8">
        <f t="shared" si="22"/>
        <v>99.09</v>
      </c>
      <c r="R196" s="37">
        <f t="shared" si="23"/>
        <v>89.4031676234966</v>
      </c>
      <c r="S196" s="39"/>
    </row>
    <row r="197" spans="1:19">
      <c r="A197" s="6" t="s">
        <v>152</v>
      </c>
      <c r="B197" s="6" t="s">
        <v>165</v>
      </c>
      <c r="C197" s="7" t="s">
        <v>229</v>
      </c>
      <c r="D197" s="9">
        <v>44.72</v>
      </c>
      <c r="E197" s="9">
        <v>0.06</v>
      </c>
      <c r="F197" s="8">
        <v>3.1</v>
      </c>
      <c r="G197" s="8">
        <v>9.27</v>
      </c>
      <c r="H197" s="8">
        <v>0.12</v>
      </c>
      <c r="I197" s="8">
        <v>38.979999999999997</v>
      </c>
      <c r="J197" s="8">
        <v>2.65</v>
      </c>
      <c r="K197" s="8">
        <v>0.06</v>
      </c>
      <c r="L197" s="8">
        <v>0.03</v>
      </c>
      <c r="M197" s="8">
        <v>0.01</v>
      </c>
      <c r="P197" s="8">
        <v>0.15</v>
      </c>
      <c r="Q197" s="8">
        <f t="shared" si="22"/>
        <v>99.15000000000002</v>
      </c>
      <c r="R197" s="37">
        <f t="shared" si="23"/>
        <v>89.282183062626274</v>
      </c>
      <c r="S197" s="39"/>
    </row>
    <row r="198" spans="1:19">
      <c r="A198" s="6" t="s">
        <v>153</v>
      </c>
      <c r="B198" s="6" t="s">
        <v>165</v>
      </c>
      <c r="C198" s="7" t="s">
        <v>229</v>
      </c>
      <c r="D198" s="9">
        <v>44.52</v>
      </c>
      <c r="E198" s="9">
        <v>0.02</v>
      </c>
      <c r="F198" s="8">
        <v>1.88</v>
      </c>
      <c r="G198" s="8">
        <v>9.1300000000000008</v>
      </c>
      <c r="H198" s="8">
        <v>0.11</v>
      </c>
      <c r="I198" s="8">
        <v>42.02</v>
      </c>
      <c r="J198" s="8">
        <v>1.66</v>
      </c>
      <c r="K198" s="8">
        <v>0.03</v>
      </c>
      <c r="L198" s="8">
        <v>0.04</v>
      </c>
      <c r="M198" s="8">
        <v>0.01</v>
      </c>
      <c r="P198" s="8">
        <v>0.12</v>
      </c>
      <c r="Q198" s="8">
        <f t="shared" si="22"/>
        <v>99.54000000000002</v>
      </c>
      <c r="R198" s="37">
        <f t="shared" si="23"/>
        <v>90.11625566829008</v>
      </c>
      <c r="S198" s="39"/>
    </row>
    <row r="199" spans="1:19">
      <c r="A199" s="6" t="s">
        <v>154</v>
      </c>
      <c r="B199" s="6" t="s">
        <v>165</v>
      </c>
      <c r="C199" s="7" t="s">
        <v>229</v>
      </c>
      <c r="D199" s="9">
        <v>44.48</v>
      </c>
      <c r="E199" s="9">
        <v>0.04</v>
      </c>
      <c r="F199" s="8">
        <v>2.11</v>
      </c>
      <c r="G199" s="8">
        <v>8.99</v>
      </c>
      <c r="H199" s="8">
        <v>0.11</v>
      </c>
      <c r="I199" s="8">
        <v>41.04</v>
      </c>
      <c r="J199" s="8">
        <v>2.33</v>
      </c>
      <c r="K199" s="8">
        <v>0.03</v>
      </c>
      <c r="L199" s="8">
        <v>0.02</v>
      </c>
      <c r="M199" s="8">
        <v>0.01</v>
      </c>
      <c r="P199" s="8">
        <v>-0.1</v>
      </c>
      <c r="Q199" s="8">
        <f t="shared" si="22"/>
        <v>99.06</v>
      </c>
      <c r="R199" s="37">
        <f t="shared" si="23"/>
        <v>90.043466061322647</v>
      </c>
      <c r="S199" s="39"/>
    </row>
    <row r="200" spans="1:19">
      <c r="A200" s="6" t="s">
        <v>155</v>
      </c>
      <c r="B200" s="6" t="s">
        <v>165</v>
      </c>
      <c r="C200" s="7" t="s">
        <v>229</v>
      </c>
      <c r="D200" s="9">
        <v>44.37</v>
      </c>
      <c r="E200" s="9">
        <v>0.04</v>
      </c>
      <c r="F200" s="8">
        <v>2.52</v>
      </c>
      <c r="G200" s="8">
        <v>9.68</v>
      </c>
      <c r="H200" s="8">
        <v>0.13</v>
      </c>
      <c r="I200" s="8">
        <v>39.64</v>
      </c>
      <c r="J200" s="8">
        <v>2.2799999999999998</v>
      </c>
      <c r="K200" s="8">
        <v>0.04</v>
      </c>
      <c r="L200" s="8">
        <v>0.06</v>
      </c>
      <c r="M200" s="8">
        <v>0.02</v>
      </c>
      <c r="P200" s="8">
        <v>0.27</v>
      </c>
      <c r="Q200" s="8">
        <f t="shared" si="22"/>
        <v>99.05</v>
      </c>
      <c r="R200" s="37">
        <f t="shared" si="23"/>
        <v>89.026061838278707</v>
      </c>
      <c r="S200" s="39"/>
    </row>
    <row r="201" spans="1:19">
      <c r="A201" s="6" t="s">
        <v>156</v>
      </c>
      <c r="B201" s="6" t="s">
        <v>165</v>
      </c>
      <c r="C201" s="7" t="s">
        <v>229</v>
      </c>
      <c r="D201" s="9">
        <v>43.67</v>
      </c>
      <c r="E201" s="9">
        <v>7.0000000000000007E-2</v>
      </c>
      <c r="F201" s="8">
        <v>3.03</v>
      </c>
      <c r="G201" s="8">
        <v>9.56</v>
      </c>
      <c r="H201" s="8">
        <v>0.13</v>
      </c>
      <c r="I201" s="8">
        <v>39.409999999999997</v>
      </c>
      <c r="J201" s="8">
        <v>2.84</v>
      </c>
      <c r="K201" s="8">
        <v>0.05</v>
      </c>
      <c r="L201" s="8">
        <v>0.01</v>
      </c>
      <c r="M201" s="8">
        <v>0.01</v>
      </c>
      <c r="P201" s="8">
        <v>0.11</v>
      </c>
      <c r="Q201" s="8">
        <f t="shared" si="22"/>
        <v>98.890000000000015</v>
      </c>
      <c r="R201" s="37">
        <f t="shared" si="23"/>
        <v>89.090910839913079</v>
      </c>
      <c r="S201" s="39"/>
    </row>
    <row r="202" spans="1:19">
      <c r="A202" s="6" t="s">
        <v>157</v>
      </c>
      <c r="B202" s="6" t="s">
        <v>165</v>
      </c>
      <c r="C202" s="7" t="s">
        <v>229</v>
      </c>
      <c r="D202" s="9">
        <v>44.27</v>
      </c>
      <c r="E202" s="9">
        <v>0.09</v>
      </c>
      <c r="F202" s="8">
        <v>2.9</v>
      </c>
      <c r="G202" s="8">
        <v>10.75</v>
      </c>
      <c r="H202" s="8">
        <v>0.13</v>
      </c>
      <c r="I202" s="8">
        <v>38.229999999999997</v>
      </c>
      <c r="J202" s="8">
        <v>3.13</v>
      </c>
      <c r="K202" s="8">
        <v>7.0000000000000007E-2</v>
      </c>
      <c r="L202" s="8">
        <v>0.02</v>
      </c>
      <c r="M202" s="8">
        <v>0.02</v>
      </c>
      <c r="P202" s="8">
        <v>-7.0000000000000007E-2</v>
      </c>
      <c r="Q202" s="8">
        <f t="shared" si="22"/>
        <v>99.539999999999992</v>
      </c>
      <c r="R202" s="37">
        <f t="shared" si="23"/>
        <v>87.570199953201467</v>
      </c>
      <c r="S202" s="39"/>
    </row>
    <row r="203" spans="1:19">
      <c r="A203" s="6" t="s">
        <v>158</v>
      </c>
      <c r="B203" s="6" t="s">
        <v>165</v>
      </c>
      <c r="C203" s="7" t="s">
        <v>229</v>
      </c>
      <c r="D203" s="9">
        <v>44.39</v>
      </c>
      <c r="E203" s="9">
        <v>0.01</v>
      </c>
      <c r="F203" s="8">
        <v>1.2</v>
      </c>
      <c r="G203" s="8">
        <v>9.26</v>
      </c>
      <c r="H203" s="8">
        <v>0.11</v>
      </c>
      <c r="I203" s="8">
        <v>42.91</v>
      </c>
      <c r="J203" s="8">
        <v>1.32</v>
      </c>
      <c r="K203" s="8">
        <v>0.01</v>
      </c>
      <c r="L203" s="8">
        <v>0.01</v>
      </c>
      <c r="M203" s="8">
        <v>0.01</v>
      </c>
      <c r="P203" s="8">
        <v>-0.1</v>
      </c>
      <c r="Q203" s="8">
        <f t="shared" si="22"/>
        <v>99.13000000000001</v>
      </c>
      <c r="R203" s="37">
        <f t="shared" si="23"/>
        <v>90.176842006868171</v>
      </c>
      <c r="S203" s="39"/>
    </row>
    <row r="204" spans="1:19">
      <c r="A204" s="6" t="s">
        <v>159</v>
      </c>
      <c r="B204" s="6" t="s">
        <v>165</v>
      </c>
      <c r="C204" s="7" t="s">
        <v>229</v>
      </c>
      <c r="D204" s="9">
        <v>44.09</v>
      </c>
      <c r="E204" s="9">
        <v>0.03</v>
      </c>
      <c r="F204" s="8">
        <v>1.1100000000000001</v>
      </c>
      <c r="G204" s="8">
        <v>9.66</v>
      </c>
      <c r="H204" s="8">
        <v>0.12</v>
      </c>
      <c r="I204" s="8">
        <v>42.85</v>
      </c>
      <c r="J204" s="8">
        <v>0.88</v>
      </c>
      <c r="K204" s="8">
        <v>0.02</v>
      </c>
      <c r="L204" s="8">
        <v>0.03</v>
      </c>
      <c r="M204" s="8">
        <v>0.1</v>
      </c>
      <c r="P204" s="8">
        <v>0.54</v>
      </c>
      <c r="Q204" s="8">
        <f t="shared" si="22"/>
        <v>99.429999999999993</v>
      </c>
      <c r="R204" s="37">
        <f t="shared" si="23"/>
        <v>89.78298617897272</v>
      </c>
      <c r="S204" s="39"/>
    </row>
    <row r="205" spans="1:19">
      <c r="A205" s="6" t="s">
        <v>160</v>
      </c>
      <c r="B205" s="6" t="s">
        <v>165</v>
      </c>
      <c r="C205" s="7" t="s">
        <v>229</v>
      </c>
      <c r="D205" s="9">
        <v>44.46</v>
      </c>
      <c r="E205" s="9">
        <v>0.02</v>
      </c>
      <c r="F205" s="8">
        <v>1</v>
      </c>
      <c r="G205" s="8">
        <v>8.32</v>
      </c>
      <c r="H205" s="8">
        <v>0.1</v>
      </c>
      <c r="I205" s="8">
        <v>44.23</v>
      </c>
      <c r="J205" s="8">
        <v>0.74</v>
      </c>
      <c r="K205" s="8" t="s">
        <v>130</v>
      </c>
      <c r="L205" s="8">
        <v>0.01</v>
      </c>
      <c r="M205" s="8">
        <v>0.01</v>
      </c>
      <c r="P205" s="8">
        <v>0.15</v>
      </c>
      <c r="Q205" s="8">
        <f t="shared" si="22"/>
        <v>99.04</v>
      </c>
      <c r="R205" s="37">
        <f t="shared" si="23"/>
        <v>91.328096659396678</v>
      </c>
      <c r="S205" s="39"/>
    </row>
    <row r="206" spans="1:19">
      <c r="A206" s="6" t="s">
        <v>161</v>
      </c>
      <c r="B206" s="6" t="s">
        <v>165</v>
      </c>
      <c r="C206" s="7" t="s">
        <v>229</v>
      </c>
      <c r="D206" s="9">
        <v>42.24</v>
      </c>
      <c r="E206" s="9">
        <v>0.06</v>
      </c>
      <c r="F206" s="8">
        <v>1.25</v>
      </c>
      <c r="G206" s="8">
        <v>8.89</v>
      </c>
      <c r="H206" s="8">
        <v>0.12</v>
      </c>
      <c r="I206" s="8">
        <v>43.82</v>
      </c>
      <c r="J206" s="8">
        <v>1.0900000000000001</v>
      </c>
      <c r="K206" s="8">
        <v>0.02</v>
      </c>
      <c r="L206" s="8">
        <v>0.43</v>
      </c>
      <c r="M206" s="8">
        <v>0.19</v>
      </c>
      <c r="P206" s="8">
        <v>0.63</v>
      </c>
      <c r="Q206" s="8">
        <f t="shared" si="22"/>
        <v>98.74</v>
      </c>
      <c r="R206" s="37">
        <f t="shared" si="23"/>
        <v>90.710534066121383</v>
      </c>
      <c r="S206" s="39"/>
    </row>
    <row r="207" spans="1:19">
      <c r="A207" s="6" t="s">
        <v>162</v>
      </c>
      <c r="B207" s="6" t="s">
        <v>165</v>
      </c>
      <c r="C207" s="7" t="s">
        <v>229</v>
      </c>
      <c r="D207" s="9">
        <v>42.34</v>
      </c>
      <c r="E207" s="9">
        <v>0.06</v>
      </c>
      <c r="F207" s="8">
        <v>1.63</v>
      </c>
      <c r="G207" s="8">
        <v>10.58</v>
      </c>
      <c r="H207" s="8">
        <v>0.14000000000000001</v>
      </c>
      <c r="I207" s="8">
        <v>39.69</v>
      </c>
      <c r="J207" s="8">
        <v>3.64</v>
      </c>
      <c r="K207" s="8">
        <v>0.06</v>
      </c>
      <c r="L207" s="8">
        <v>0.21</v>
      </c>
      <c r="M207" s="8">
        <v>7.0000000000000007E-2</v>
      </c>
      <c r="P207" s="8">
        <v>0.06</v>
      </c>
      <c r="Q207" s="8">
        <f t="shared" si="22"/>
        <v>98.47999999999999</v>
      </c>
      <c r="R207" s="37">
        <f t="shared" si="23"/>
        <v>88.140082782520295</v>
      </c>
      <c r="S207" s="39"/>
    </row>
    <row r="208" spans="1:19">
      <c r="A208" s="6" t="s">
        <v>163</v>
      </c>
      <c r="B208" s="6" t="s">
        <v>165</v>
      </c>
      <c r="C208" s="7" t="s">
        <v>229</v>
      </c>
      <c r="D208" s="9">
        <v>42.51</v>
      </c>
      <c r="E208" s="9">
        <v>4.4999999999999998E-2</v>
      </c>
      <c r="F208" s="8">
        <v>1.42</v>
      </c>
      <c r="G208" s="8">
        <v>10.375</v>
      </c>
      <c r="H208" s="8">
        <v>0.14000000000000001</v>
      </c>
      <c r="I208" s="8">
        <v>40.274999999999999</v>
      </c>
      <c r="J208" s="8">
        <v>3.51</v>
      </c>
      <c r="K208" s="8">
        <v>0.05</v>
      </c>
      <c r="L208" s="8">
        <v>0.16500000000000001</v>
      </c>
      <c r="M208" s="8">
        <v>6.5000000000000002E-2</v>
      </c>
      <c r="P208" s="8">
        <v>0.62</v>
      </c>
      <c r="Q208" s="8">
        <f t="shared" si="22"/>
        <v>99.175000000000011</v>
      </c>
      <c r="R208" s="37">
        <f t="shared" si="23"/>
        <v>88.492929744425368</v>
      </c>
      <c r="S208" s="39"/>
    </row>
    <row r="209" spans="1:19">
      <c r="A209" s="6" t="s">
        <v>464</v>
      </c>
      <c r="B209" s="6" t="s">
        <v>181</v>
      </c>
      <c r="C209" s="7" t="s">
        <v>442</v>
      </c>
      <c r="D209" s="9">
        <v>44.03</v>
      </c>
      <c r="E209" s="9">
        <v>0.01</v>
      </c>
      <c r="F209" s="8">
        <v>1.29</v>
      </c>
      <c r="G209" s="8">
        <v>8.7908424094243163</v>
      </c>
      <c r="H209" s="8">
        <v>0.13</v>
      </c>
      <c r="I209" s="8">
        <v>43.75</v>
      </c>
      <c r="J209" s="8">
        <v>1.7</v>
      </c>
      <c r="K209" s="8">
        <v>0.11</v>
      </c>
      <c r="L209" s="8">
        <v>0.02</v>
      </c>
      <c r="M209" s="8">
        <v>0.02</v>
      </c>
      <c r="N209" s="8">
        <v>0.8734906437119917</v>
      </c>
      <c r="O209" s="8">
        <v>0.30006869097045963</v>
      </c>
      <c r="P209" s="8">
        <v>-0.05</v>
      </c>
      <c r="Q209" s="8">
        <f t="shared" ref="Q209:Q212" si="24">SUM(D209:P209)</f>
        <v>100.97440174410676</v>
      </c>
      <c r="R209" s="37">
        <f t="shared" ref="R209:R212" si="25">(I209/40.304)/(I209/40.304+G209*0.8998/71.844)*100</f>
        <v>90.791261845780241</v>
      </c>
      <c r="S209" s="39">
        <f t="shared" si="21"/>
        <v>31.245489339398446</v>
      </c>
    </row>
    <row r="210" spans="1:19">
      <c r="A210" s="6" t="s">
        <v>465</v>
      </c>
      <c r="B210" s="6" t="s">
        <v>181</v>
      </c>
      <c r="C210" s="7" t="s">
        <v>442</v>
      </c>
      <c r="D210" s="9">
        <v>44.72</v>
      </c>
      <c r="E210" s="9">
        <v>0.06</v>
      </c>
      <c r="F210" s="8">
        <v>2.56</v>
      </c>
      <c r="G210" s="8">
        <v>8.4796621471438094</v>
      </c>
      <c r="H210" s="8">
        <v>0.13</v>
      </c>
      <c r="I210" s="8">
        <v>41.21</v>
      </c>
      <c r="J210" s="8">
        <v>2.25</v>
      </c>
      <c r="K210" s="8">
        <v>0.25</v>
      </c>
      <c r="L210" s="8">
        <v>0.01</v>
      </c>
      <c r="M210" s="8">
        <v>0.02</v>
      </c>
      <c r="N210" s="8">
        <v>0.97265099612760331</v>
      </c>
      <c r="O210" s="8">
        <v>0.28072012821586612</v>
      </c>
      <c r="P210" s="8">
        <v>-0.02</v>
      </c>
      <c r="Q210" s="8">
        <f t="shared" si="24"/>
        <v>100.92303327148728</v>
      </c>
      <c r="R210" s="37">
        <f t="shared" si="25"/>
        <v>90.590584800595906</v>
      </c>
      <c r="S210" s="39">
        <f t="shared" si="21"/>
        <v>20.318519249102255</v>
      </c>
    </row>
    <row r="211" spans="1:19">
      <c r="A211" s="6" t="s">
        <v>466</v>
      </c>
      <c r="B211" s="6" t="s">
        <v>181</v>
      </c>
      <c r="C211" s="7" t="s">
        <v>442</v>
      </c>
      <c r="D211" s="9">
        <v>44.69</v>
      </c>
      <c r="E211" s="9">
        <v>7.0000000000000007E-2</v>
      </c>
      <c r="F211" s="8">
        <v>2.88</v>
      </c>
      <c r="G211" s="8">
        <v>8.3462991775950197</v>
      </c>
      <c r="H211" s="8">
        <v>0.13</v>
      </c>
      <c r="I211" s="8">
        <v>40.18</v>
      </c>
      <c r="J211" s="8">
        <v>2.85</v>
      </c>
      <c r="K211" s="8">
        <v>0.27</v>
      </c>
      <c r="L211" s="8">
        <v>0.01</v>
      </c>
      <c r="M211" s="8">
        <v>0.01</v>
      </c>
      <c r="N211" s="8">
        <v>1.2061642798831964</v>
      </c>
      <c r="O211" s="8">
        <v>0.27419239628037839</v>
      </c>
      <c r="P211" s="8">
        <v>-0.16</v>
      </c>
      <c r="Q211" s="8">
        <f t="shared" si="24"/>
        <v>100.7566558537586</v>
      </c>
      <c r="R211" s="37">
        <f t="shared" si="25"/>
        <v>90.509643933493479</v>
      </c>
      <c r="S211" s="39">
        <f t="shared" si="21"/>
        <v>21.940926213260916</v>
      </c>
    </row>
    <row r="212" spans="1:19">
      <c r="A212" s="6" t="s">
        <v>467</v>
      </c>
      <c r="B212" s="6" t="s">
        <v>181</v>
      </c>
      <c r="C212" s="7" t="s">
        <v>442</v>
      </c>
      <c r="D212" s="9">
        <v>44.86</v>
      </c>
      <c r="E212" s="9">
        <v>0.05</v>
      </c>
      <c r="F212" s="8">
        <v>1.71</v>
      </c>
      <c r="G212" s="8">
        <v>8.3796399199822176</v>
      </c>
      <c r="H212" s="8">
        <v>0.12</v>
      </c>
      <c r="I212" s="8">
        <v>43.22</v>
      </c>
      <c r="J212" s="8">
        <v>1.46</v>
      </c>
      <c r="K212" s="8">
        <v>0.2</v>
      </c>
      <c r="L212" s="8">
        <v>0.01</v>
      </c>
      <c r="M212" s="8">
        <v>0.02</v>
      </c>
      <c r="N212" s="8">
        <v>0.86680771223799125</v>
      </c>
      <c r="O212" s="8">
        <v>0.29741641720966833</v>
      </c>
      <c r="P212" s="8">
        <v>-0.03</v>
      </c>
      <c r="Q212" s="8">
        <f t="shared" si="24"/>
        <v>101.16386404942986</v>
      </c>
      <c r="R212" s="37">
        <f t="shared" si="25"/>
        <v>91.085565687693574</v>
      </c>
      <c r="S212" s="39">
        <f t="shared" si="21"/>
        <v>25.384704297770377</v>
      </c>
    </row>
    <row r="213" spans="1:19">
      <c r="A213" s="6" t="s">
        <v>182</v>
      </c>
      <c r="B213" s="6" t="s">
        <v>181</v>
      </c>
      <c r="C213" s="7" t="s">
        <v>230</v>
      </c>
      <c r="D213" s="9">
        <v>44.35</v>
      </c>
      <c r="E213" s="9">
        <v>0.1</v>
      </c>
      <c r="F213" s="8">
        <v>3.91</v>
      </c>
      <c r="G213" s="8">
        <v>8.8800000000000008</v>
      </c>
      <c r="H213" s="8">
        <v>0.12</v>
      </c>
      <c r="I213" s="8">
        <v>39.25</v>
      </c>
      <c r="J213" s="8">
        <v>2.5099999999999998</v>
      </c>
      <c r="K213" s="8">
        <v>0.24</v>
      </c>
      <c r="L213" s="8">
        <v>0.01</v>
      </c>
      <c r="M213" s="8">
        <v>0.01</v>
      </c>
      <c r="N213" s="8">
        <v>0.86201878756291339</v>
      </c>
      <c r="O213" s="8">
        <v>0.20794055481536255</v>
      </c>
      <c r="P213" s="8">
        <v>0.12</v>
      </c>
      <c r="Q213" s="8">
        <f t="shared" ref="Q213:Q222" si="26">SUM(D213:P213)</f>
        <v>100.5699593423783</v>
      </c>
      <c r="R213" s="37">
        <f t="shared" ref="R213:R222" si="27">(I213/40.304)/(I213/40.304+G213*0.8998/71.844)*100</f>
        <v>89.750264112296847</v>
      </c>
      <c r="S213" s="39">
        <f t="shared" si="21"/>
        <v>12.88929310927894</v>
      </c>
    </row>
    <row r="214" spans="1:19">
      <c r="A214" s="6" t="s">
        <v>183</v>
      </c>
      <c r="B214" s="6" t="s">
        <v>181</v>
      </c>
      <c r="C214" s="7" t="s">
        <v>230</v>
      </c>
      <c r="D214" s="9">
        <v>45.91</v>
      </c>
      <c r="E214" s="9">
        <v>0.14000000000000001</v>
      </c>
      <c r="F214" s="8">
        <v>3.7</v>
      </c>
      <c r="G214" s="8">
        <v>8.82</v>
      </c>
      <c r="H214" s="8">
        <v>0.13</v>
      </c>
      <c r="I214" s="8">
        <v>37.99</v>
      </c>
      <c r="J214" s="8">
        <v>2.88</v>
      </c>
      <c r="K214" s="8">
        <v>0.25</v>
      </c>
      <c r="L214" s="8">
        <v>0.02</v>
      </c>
      <c r="M214" s="8">
        <v>0.01</v>
      </c>
      <c r="N214" s="8">
        <v>0.72346439444496813</v>
      </c>
      <c r="O214" s="8">
        <v>0.20399553816953866</v>
      </c>
      <c r="P214" s="8">
        <v>0.11</v>
      </c>
      <c r="Q214" s="8">
        <f t="shared" si="26"/>
        <v>100.8874599326145</v>
      </c>
      <c r="R214" s="37">
        <f t="shared" si="27"/>
        <v>89.510021721899307</v>
      </c>
      <c r="S214" s="39">
        <f t="shared" ref="S214:S222" si="28">(N214/151.9192)/(N214/151.9192+F214/101.9601)*100</f>
        <v>11.600644653831353</v>
      </c>
    </row>
    <row r="215" spans="1:19">
      <c r="A215" s="6" t="s">
        <v>184</v>
      </c>
      <c r="B215" s="6" t="s">
        <v>181</v>
      </c>
      <c r="C215" s="7" t="s">
        <v>230</v>
      </c>
      <c r="D215" s="9">
        <v>44.45</v>
      </c>
      <c r="E215" s="9">
        <v>0.03</v>
      </c>
      <c r="F215" s="8">
        <v>2.31</v>
      </c>
      <c r="G215" s="8">
        <v>8.9600000000000009</v>
      </c>
      <c r="H215" s="8">
        <v>0.12</v>
      </c>
      <c r="I215" s="8">
        <v>41.06</v>
      </c>
      <c r="J215" s="8">
        <v>2.2599999999999998</v>
      </c>
      <c r="K215" s="8">
        <v>0.08</v>
      </c>
      <c r="L215" s="8">
        <v>0.01</v>
      </c>
      <c r="M215" s="8">
        <v>0.01</v>
      </c>
      <c r="N215" s="8">
        <v>0.68429500904875562</v>
      </c>
      <c r="O215" s="8">
        <v>0.21748494992622683</v>
      </c>
      <c r="P215" s="8">
        <v>0.28999999999999998</v>
      </c>
      <c r="Q215" s="8">
        <f t="shared" si="26"/>
        <v>100.48177995897501</v>
      </c>
      <c r="R215" s="37">
        <f t="shared" si="27"/>
        <v>90.077748687157197</v>
      </c>
      <c r="S215" s="39">
        <f t="shared" si="28"/>
        <v>16.58428833773565</v>
      </c>
    </row>
    <row r="216" spans="1:19">
      <c r="A216" s="6" t="s">
        <v>185</v>
      </c>
      <c r="B216" s="6" t="s">
        <v>181</v>
      </c>
      <c r="C216" s="7" t="s">
        <v>230</v>
      </c>
      <c r="D216" s="9">
        <v>44.45</v>
      </c>
      <c r="E216" s="9">
        <v>0.05</v>
      </c>
      <c r="F216" s="8">
        <v>2.2000000000000002</v>
      </c>
      <c r="G216" s="8">
        <v>9.1</v>
      </c>
      <c r="H216" s="8">
        <v>0.12</v>
      </c>
      <c r="I216" s="8">
        <v>41.77</v>
      </c>
      <c r="J216" s="8">
        <v>1.47</v>
      </c>
      <c r="K216" s="8">
        <v>0.12</v>
      </c>
      <c r="L216" s="8">
        <v>0.01</v>
      </c>
      <c r="M216" s="8">
        <v>0.01</v>
      </c>
      <c r="N216" s="8">
        <v>0.66471031635064948</v>
      </c>
      <c r="O216" s="8">
        <v>0.22359336279717995</v>
      </c>
      <c r="P216" s="8">
        <v>0.22</v>
      </c>
      <c r="Q216" s="8">
        <f t="shared" si="26"/>
        <v>100.40830367914783</v>
      </c>
      <c r="R216" s="37">
        <f t="shared" si="27"/>
        <v>90.092394990215524</v>
      </c>
      <c r="S216" s="39">
        <f t="shared" si="28"/>
        <v>16.85934725974084</v>
      </c>
    </row>
    <row r="217" spans="1:19">
      <c r="A217" s="6" t="s">
        <v>186</v>
      </c>
      <c r="B217" s="6" t="s">
        <v>181</v>
      </c>
      <c r="C217" s="7" t="s">
        <v>230</v>
      </c>
      <c r="D217" s="9">
        <v>43.88</v>
      </c>
      <c r="E217" s="9">
        <v>0.12</v>
      </c>
      <c r="F217" s="8">
        <v>3.48</v>
      </c>
      <c r="G217" s="8">
        <v>8.85</v>
      </c>
      <c r="H217" s="8">
        <v>0.12</v>
      </c>
      <c r="I217" s="8">
        <v>39.520000000000003</v>
      </c>
      <c r="J217" s="8">
        <v>2.81</v>
      </c>
      <c r="K217" s="8">
        <v>0.21</v>
      </c>
      <c r="L217" s="8">
        <v>0.05</v>
      </c>
      <c r="M217" s="8">
        <v>0.02</v>
      </c>
      <c r="N217" s="8">
        <v>0.78835695831033492</v>
      </c>
      <c r="O217" s="8">
        <v>0.20946765803310086</v>
      </c>
      <c r="P217" s="8">
        <v>0.56000000000000005</v>
      </c>
      <c r="Q217" s="8">
        <f t="shared" si="26"/>
        <v>100.61782461634343</v>
      </c>
      <c r="R217" s="37">
        <f t="shared" si="27"/>
        <v>89.844076548950468</v>
      </c>
      <c r="S217" s="39">
        <f t="shared" si="28"/>
        <v>13.197547798102432</v>
      </c>
    </row>
    <row r="218" spans="1:19">
      <c r="A218" s="6" t="s">
        <v>187</v>
      </c>
      <c r="B218" s="6" t="s">
        <v>181</v>
      </c>
      <c r="C218" s="7" t="s">
        <v>230</v>
      </c>
      <c r="D218" s="9">
        <v>43.51</v>
      </c>
      <c r="E218" s="9">
        <v>0.05</v>
      </c>
      <c r="F218" s="8">
        <v>2.34</v>
      </c>
      <c r="G218" s="8">
        <v>9.18</v>
      </c>
      <c r="H218" s="8">
        <v>0.12</v>
      </c>
      <c r="I218" s="8">
        <v>42.7</v>
      </c>
      <c r="J218" s="8">
        <v>1.48</v>
      </c>
      <c r="K218" s="8">
        <v>0.11</v>
      </c>
      <c r="L218" s="8">
        <v>0.03</v>
      </c>
      <c r="M218" s="8">
        <v>0.02</v>
      </c>
      <c r="N218" s="8">
        <v>0.58461769248078221</v>
      </c>
      <c r="O218" s="8">
        <v>0.22117544936909436</v>
      </c>
      <c r="P218" s="8">
        <v>0.26</v>
      </c>
      <c r="Q218" s="8">
        <f t="shared" si="26"/>
        <v>100.60579314184987</v>
      </c>
      <c r="R218" s="37">
        <f t="shared" si="27"/>
        <v>90.210194567872421</v>
      </c>
      <c r="S218" s="39">
        <f t="shared" si="28"/>
        <v>14.359884005855056</v>
      </c>
    </row>
    <row r="219" spans="1:19">
      <c r="A219" s="6" t="s">
        <v>188</v>
      </c>
      <c r="B219" s="6" t="s">
        <v>181</v>
      </c>
      <c r="C219" s="7" t="s">
        <v>230</v>
      </c>
      <c r="D219" s="9">
        <v>44.07</v>
      </c>
      <c r="E219" s="9">
        <v>0.12</v>
      </c>
      <c r="F219" s="8">
        <v>2.68</v>
      </c>
      <c r="G219" s="8">
        <v>9.56</v>
      </c>
      <c r="H219" s="8">
        <v>0.13</v>
      </c>
      <c r="I219" s="8">
        <v>40.57</v>
      </c>
      <c r="J219" s="8">
        <v>2.04</v>
      </c>
      <c r="K219" s="8">
        <v>0.2</v>
      </c>
      <c r="L219" s="8">
        <v>0.02</v>
      </c>
      <c r="M219" s="8">
        <v>0.02</v>
      </c>
      <c r="N219" s="8">
        <v>0.76175685330245935</v>
      </c>
      <c r="O219" s="8">
        <v>0.23237420629917505</v>
      </c>
      <c r="P219" s="8">
        <v>0.1</v>
      </c>
      <c r="Q219" s="8">
        <f t="shared" si="26"/>
        <v>100.50413105960162</v>
      </c>
      <c r="R219" s="37">
        <f t="shared" si="27"/>
        <v>89.369671596669477</v>
      </c>
      <c r="S219" s="39">
        <f t="shared" si="28"/>
        <v>16.020387930797813</v>
      </c>
    </row>
    <row r="220" spans="1:19">
      <c r="A220" s="6" t="s">
        <v>189</v>
      </c>
      <c r="B220" s="6" t="s">
        <v>181</v>
      </c>
      <c r="C220" s="7" t="s">
        <v>230</v>
      </c>
      <c r="D220" s="9">
        <v>44.54</v>
      </c>
      <c r="E220" s="9">
        <v>0.04</v>
      </c>
      <c r="F220" s="8">
        <v>1.65</v>
      </c>
      <c r="G220" s="8">
        <v>8.25</v>
      </c>
      <c r="H220" s="8">
        <v>0.11</v>
      </c>
      <c r="I220" s="8">
        <v>43.28</v>
      </c>
      <c r="J220" s="8">
        <v>1.34</v>
      </c>
      <c r="K220" s="8">
        <v>0.12</v>
      </c>
      <c r="L220" s="8">
        <v>0.02</v>
      </c>
      <c r="M220" s="8">
        <v>0.03</v>
      </c>
      <c r="N220" s="8">
        <v>0.6191101363371484</v>
      </c>
      <c r="O220" s="8">
        <v>0.23211968909621869</v>
      </c>
      <c r="P220" s="8">
        <v>0.3</v>
      </c>
      <c r="Q220" s="8">
        <f t="shared" si="26"/>
        <v>100.53122982543337</v>
      </c>
      <c r="R220" s="37">
        <f t="shared" si="27"/>
        <v>91.22247302234922</v>
      </c>
      <c r="S220" s="39">
        <f t="shared" si="28"/>
        <v>20.116730206659152</v>
      </c>
    </row>
    <row r="221" spans="1:19">
      <c r="A221" s="6" t="s">
        <v>190</v>
      </c>
      <c r="B221" s="6" t="s">
        <v>181</v>
      </c>
      <c r="C221" s="7" t="s">
        <v>230</v>
      </c>
      <c r="D221" s="9">
        <v>42.9</v>
      </c>
      <c r="E221" s="9">
        <v>0.01</v>
      </c>
      <c r="F221" s="8">
        <v>1.33</v>
      </c>
      <c r="G221" s="8">
        <v>9.56</v>
      </c>
      <c r="H221" s="8">
        <v>0.13</v>
      </c>
      <c r="I221" s="8">
        <v>44.73</v>
      </c>
      <c r="J221" s="8">
        <v>0.66</v>
      </c>
      <c r="K221" s="8">
        <v>0.04</v>
      </c>
      <c r="L221" s="8">
        <v>0.02</v>
      </c>
      <c r="M221" s="8">
        <v>0.01</v>
      </c>
      <c r="N221" s="8">
        <v>0.49809427399362649</v>
      </c>
      <c r="O221" s="8">
        <v>0.26253449484950608</v>
      </c>
      <c r="P221" s="8">
        <v>0.45</v>
      </c>
      <c r="Q221" s="8">
        <f t="shared" si="26"/>
        <v>100.60062876884314</v>
      </c>
      <c r="R221" s="37">
        <f t="shared" si="27"/>
        <v>90.262044304241542</v>
      </c>
      <c r="S221" s="39">
        <f t="shared" si="28"/>
        <v>20.08625528950418</v>
      </c>
    </row>
    <row r="222" spans="1:19">
      <c r="A222" s="6" t="s">
        <v>191</v>
      </c>
      <c r="B222" s="6" t="s">
        <v>181</v>
      </c>
      <c r="C222" s="7" t="s">
        <v>230</v>
      </c>
      <c r="D222" s="9">
        <v>45.23</v>
      </c>
      <c r="E222" s="9">
        <v>0.12</v>
      </c>
      <c r="F222" s="8">
        <v>3.15</v>
      </c>
      <c r="G222" s="8">
        <v>8.68</v>
      </c>
      <c r="H222" s="8">
        <v>0.12</v>
      </c>
      <c r="I222" s="8">
        <v>39.33</v>
      </c>
      <c r="J222" s="8">
        <v>2.61</v>
      </c>
      <c r="K222" s="8">
        <v>0.24</v>
      </c>
      <c r="L222" s="8">
        <v>0.03</v>
      </c>
      <c r="M222" s="8">
        <v>0.01</v>
      </c>
      <c r="N222" s="8">
        <v>0.6661718605818514</v>
      </c>
      <c r="O222" s="8">
        <v>0.22015738055726883</v>
      </c>
      <c r="P222" s="8">
        <v>0.24</v>
      </c>
      <c r="Q222" s="8">
        <f t="shared" si="26"/>
        <v>100.64632924113911</v>
      </c>
      <c r="R222" s="37">
        <f t="shared" si="27"/>
        <v>89.976310724635482</v>
      </c>
      <c r="S222" s="39">
        <f t="shared" si="28"/>
        <v>12.429437064005777</v>
      </c>
    </row>
    <row r="223" spans="1:19">
      <c r="A223" s="6" t="s">
        <v>166</v>
      </c>
      <c r="B223" s="6" t="s">
        <v>181</v>
      </c>
      <c r="C223" s="7" t="s">
        <v>227</v>
      </c>
      <c r="D223" s="9">
        <v>43.46</v>
      </c>
      <c r="E223" s="9">
        <v>0.02</v>
      </c>
      <c r="F223" s="8">
        <v>2.0699999999999998</v>
      </c>
      <c r="G223" s="8">
        <v>9.73</v>
      </c>
      <c r="H223" s="8">
        <v>0.14000000000000001</v>
      </c>
      <c r="I223" s="8">
        <v>41.26</v>
      </c>
      <c r="J223" s="8">
        <v>2.33</v>
      </c>
      <c r="K223" s="8">
        <v>0</v>
      </c>
      <c r="L223" s="8">
        <v>0.01</v>
      </c>
      <c r="M223" s="8">
        <v>0</v>
      </c>
      <c r="N223" s="8">
        <v>0.41</v>
      </c>
      <c r="O223" s="8">
        <v>0.2</v>
      </c>
      <c r="Q223" s="8">
        <f t="shared" ref="Q223:Q237" si="29">SUM(D223:P223)</f>
        <v>99.63000000000001</v>
      </c>
      <c r="R223" s="37">
        <f t="shared" ref="R223:R237" si="30">(I223/40.304)/(I223/40.304+G223*0.8998/71.844)*100</f>
        <v>89.362434588980861</v>
      </c>
      <c r="S223" s="39">
        <f t="shared" ref="S223:S237" si="31">(N223/151.9192)/(N223/151.9192+F223/101.9601)*100</f>
        <v>11.733486349368903</v>
      </c>
    </row>
    <row r="224" spans="1:19">
      <c r="A224" s="6" t="s">
        <v>167</v>
      </c>
      <c r="B224" s="6" t="s">
        <v>181</v>
      </c>
      <c r="C224" s="7" t="s">
        <v>227</v>
      </c>
      <c r="D224" s="9">
        <v>42.71</v>
      </c>
      <c r="E224" s="9">
        <v>0.01</v>
      </c>
      <c r="F224" s="8">
        <v>0.61</v>
      </c>
      <c r="G224" s="8">
        <v>8.6999999999999993</v>
      </c>
      <c r="H224" s="8">
        <v>0.12</v>
      </c>
      <c r="I224" s="8">
        <v>45.75</v>
      </c>
      <c r="J224" s="8">
        <v>0.48</v>
      </c>
      <c r="K224" s="8">
        <v>0</v>
      </c>
      <c r="L224" s="8">
        <v>0.01</v>
      </c>
      <c r="M224" s="8">
        <v>0.02</v>
      </c>
      <c r="N224" s="8">
        <v>0.4</v>
      </c>
      <c r="O224" s="8">
        <v>0.19</v>
      </c>
      <c r="Q224" s="8">
        <f t="shared" si="29"/>
        <v>99.000000000000014</v>
      </c>
      <c r="R224" s="37">
        <f t="shared" si="30"/>
        <v>91.24160173563493</v>
      </c>
      <c r="S224" s="39">
        <f t="shared" si="31"/>
        <v>30.560200658872006</v>
      </c>
    </row>
    <row r="225" spans="1:19">
      <c r="A225" s="6" t="s">
        <v>168</v>
      </c>
      <c r="B225" s="6" t="s">
        <v>181</v>
      </c>
      <c r="C225" s="7" t="s">
        <v>227</v>
      </c>
      <c r="D225" s="9">
        <v>42.07</v>
      </c>
      <c r="E225" s="9">
        <v>0.02</v>
      </c>
      <c r="F225" s="8">
        <v>1.38</v>
      </c>
      <c r="G225" s="8">
        <v>10.45</v>
      </c>
      <c r="H225" s="8">
        <v>0.13</v>
      </c>
      <c r="I225" s="8">
        <v>45.1</v>
      </c>
      <c r="J225" s="8">
        <v>0.76</v>
      </c>
      <c r="K225" s="8">
        <v>0</v>
      </c>
      <c r="L225" s="8">
        <v>0.01</v>
      </c>
      <c r="M225" s="8">
        <v>0.01</v>
      </c>
      <c r="N225" s="8">
        <v>0.46</v>
      </c>
      <c r="O225" s="8">
        <v>0.2</v>
      </c>
      <c r="Q225" s="8">
        <f t="shared" si="29"/>
        <v>100.59000000000002</v>
      </c>
      <c r="R225" s="37">
        <f t="shared" si="30"/>
        <v>89.52859078266458</v>
      </c>
      <c r="S225" s="39">
        <f t="shared" si="31"/>
        <v>18.281668306385114</v>
      </c>
    </row>
    <row r="226" spans="1:19">
      <c r="A226" s="6" t="s">
        <v>169</v>
      </c>
      <c r="B226" s="6" t="s">
        <v>181</v>
      </c>
      <c r="C226" s="7" t="s">
        <v>227</v>
      </c>
      <c r="D226" s="9">
        <v>43.46</v>
      </c>
      <c r="E226" s="9">
        <v>0.01</v>
      </c>
      <c r="F226" s="8">
        <v>1.1399999999999999</v>
      </c>
      <c r="G226" s="8">
        <v>9.48</v>
      </c>
      <c r="H226" s="8">
        <v>0.13</v>
      </c>
      <c r="I226" s="8">
        <v>44.37</v>
      </c>
      <c r="J226" s="8">
        <v>0.97</v>
      </c>
      <c r="K226" s="8">
        <v>0</v>
      </c>
      <c r="L226" s="8">
        <v>0.01</v>
      </c>
      <c r="M226" s="8">
        <v>0</v>
      </c>
      <c r="N226" s="8">
        <v>0.38</v>
      </c>
      <c r="O226" s="8">
        <v>0.2</v>
      </c>
      <c r="Q226" s="8">
        <f t="shared" si="29"/>
        <v>100.15</v>
      </c>
      <c r="R226" s="37">
        <f t="shared" si="30"/>
        <v>90.264879123507413</v>
      </c>
      <c r="S226" s="39">
        <f t="shared" si="31"/>
        <v>18.281668306385114</v>
      </c>
    </row>
    <row r="227" spans="1:19">
      <c r="A227" s="6" t="s">
        <v>170</v>
      </c>
      <c r="B227" s="6" t="s">
        <v>181</v>
      </c>
      <c r="C227" s="7" t="s">
        <v>227</v>
      </c>
      <c r="D227" s="9">
        <v>43.55</v>
      </c>
      <c r="E227" s="9">
        <v>0.02</v>
      </c>
      <c r="F227" s="8">
        <v>1.74</v>
      </c>
      <c r="G227" s="8">
        <v>9.81</v>
      </c>
      <c r="H227" s="8">
        <v>0.14000000000000001</v>
      </c>
      <c r="I227" s="8">
        <v>42.04</v>
      </c>
      <c r="J227" s="8">
        <v>1.81</v>
      </c>
      <c r="K227" s="8">
        <v>0</v>
      </c>
      <c r="L227" s="8">
        <v>0</v>
      </c>
      <c r="M227" s="8">
        <v>0.01</v>
      </c>
      <c r="N227" s="8">
        <v>0.41</v>
      </c>
      <c r="O227" s="8">
        <v>0.21</v>
      </c>
      <c r="Q227" s="8">
        <f t="shared" si="29"/>
        <v>99.740000000000009</v>
      </c>
      <c r="R227" s="37">
        <f t="shared" si="30"/>
        <v>89.46220961685583</v>
      </c>
      <c r="S227" s="39">
        <f t="shared" si="31"/>
        <v>13.65493717285085</v>
      </c>
    </row>
    <row r="228" spans="1:19">
      <c r="A228" s="6" t="s">
        <v>171</v>
      </c>
      <c r="B228" s="6" t="s">
        <v>181</v>
      </c>
      <c r="C228" s="7" t="s">
        <v>227</v>
      </c>
      <c r="D228" s="9">
        <v>41.98</v>
      </c>
      <c r="E228" s="9">
        <v>0.01</v>
      </c>
      <c r="F228" s="8">
        <v>1.31</v>
      </c>
      <c r="G228" s="8">
        <v>9.4600000000000009</v>
      </c>
      <c r="H228" s="8">
        <v>0.13</v>
      </c>
      <c r="I228" s="8">
        <v>44.86</v>
      </c>
      <c r="J228" s="8">
        <v>1.1299999999999999</v>
      </c>
      <c r="K228" s="8">
        <v>0</v>
      </c>
      <c r="L228" s="8">
        <v>0.01</v>
      </c>
      <c r="M228" s="8">
        <v>7.0000000000000007E-2</v>
      </c>
      <c r="N228" s="8">
        <v>0.34</v>
      </c>
      <c r="O228" s="8">
        <v>0.19</v>
      </c>
      <c r="Q228" s="8">
        <f t="shared" si="29"/>
        <v>99.49</v>
      </c>
      <c r="R228" s="37">
        <f t="shared" si="30"/>
        <v>90.379343988099635</v>
      </c>
      <c r="S228" s="39">
        <f t="shared" si="31"/>
        <v>14.834965365929031</v>
      </c>
    </row>
    <row r="229" spans="1:19">
      <c r="A229" s="6" t="s">
        <v>172</v>
      </c>
      <c r="B229" s="6" t="s">
        <v>181</v>
      </c>
      <c r="C229" s="7" t="s">
        <v>227</v>
      </c>
      <c r="D229" s="9">
        <v>43.59</v>
      </c>
      <c r="E229" s="9">
        <v>0.08</v>
      </c>
      <c r="F229" s="8">
        <v>2.4300000000000002</v>
      </c>
      <c r="G229" s="8">
        <v>10.71</v>
      </c>
      <c r="H229" s="8">
        <v>0.14000000000000001</v>
      </c>
      <c r="I229" s="8">
        <v>40.86</v>
      </c>
      <c r="J229" s="8">
        <v>2.0299999999999998</v>
      </c>
      <c r="K229" s="8">
        <v>0</v>
      </c>
      <c r="L229" s="8">
        <v>0.01</v>
      </c>
      <c r="M229" s="8">
        <v>0.01</v>
      </c>
      <c r="N229" s="8">
        <v>0.34</v>
      </c>
      <c r="O229" s="8">
        <v>0.2</v>
      </c>
      <c r="Q229" s="8">
        <f t="shared" si="29"/>
        <v>100.40000000000002</v>
      </c>
      <c r="R229" s="37">
        <f t="shared" si="30"/>
        <v>88.314988122221791</v>
      </c>
      <c r="S229" s="39">
        <f t="shared" si="31"/>
        <v>8.5844108347646895</v>
      </c>
    </row>
    <row r="230" spans="1:19">
      <c r="A230" s="6" t="s">
        <v>173</v>
      </c>
      <c r="B230" s="6" t="s">
        <v>181</v>
      </c>
      <c r="C230" s="7" t="s">
        <v>227</v>
      </c>
      <c r="D230" s="9">
        <v>43.31</v>
      </c>
      <c r="E230" s="9">
        <v>0.01</v>
      </c>
      <c r="F230" s="8">
        <v>1.1499999999999999</v>
      </c>
      <c r="G230" s="8">
        <v>10.08</v>
      </c>
      <c r="H230" s="8">
        <v>0.14000000000000001</v>
      </c>
      <c r="I230" s="8">
        <v>43.74</v>
      </c>
      <c r="J230" s="8">
        <v>1.01</v>
      </c>
      <c r="K230" s="8">
        <v>0</v>
      </c>
      <c r="L230" s="8">
        <v>0.01</v>
      </c>
      <c r="M230" s="8">
        <v>0.01</v>
      </c>
      <c r="N230" s="8">
        <v>0.34</v>
      </c>
      <c r="O230" s="8">
        <v>0.21</v>
      </c>
      <c r="Q230" s="8">
        <f t="shared" si="29"/>
        <v>100.01000000000002</v>
      </c>
      <c r="R230" s="37">
        <f t="shared" si="30"/>
        <v>89.579382550702519</v>
      </c>
      <c r="S230" s="39">
        <f t="shared" si="31"/>
        <v>16.557220317752325</v>
      </c>
    </row>
    <row r="231" spans="1:19">
      <c r="A231" s="6" t="s">
        <v>174</v>
      </c>
      <c r="B231" s="6" t="s">
        <v>181</v>
      </c>
      <c r="C231" s="7" t="s">
        <v>227</v>
      </c>
      <c r="D231" s="9">
        <v>43.6</v>
      </c>
      <c r="E231" s="9">
        <v>0.12</v>
      </c>
      <c r="F231" s="8">
        <v>3.24</v>
      </c>
      <c r="G231" s="8">
        <v>9.36</v>
      </c>
      <c r="H231" s="8">
        <v>0.14000000000000001</v>
      </c>
      <c r="I231" s="8">
        <v>39.04</v>
      </c>
      <c r="J231" s="8">
        <v>2.99</v>
      </c>
      <c r="K231" s="8">
        <v>0.04</v>
      </c>
      <c r="L231" s="8">
        <v>0</v>
      </c>
      <c r="M231" s="8">
        <v>0.01</v>
      </c>
      <c r="N231" s="8">
        <v>0.41</v>
      </c>
      <c r="O231" s="8">
        <v>0.2</v>
      </c>
      <c r="Q231" s="8">
        <f t="shared" si="29"/>
        <v>99.15</v>
      </c>
      <c r="R231" s="37">
        <f t="shared" si="30"/>
        <v>89.204196741840619</v>
      </c>
      <c r="S231" s="39">
        <f t="shared" si="31"/>
        <v>7.8280768995277565</v>
      </c>
    </row>
    <row r="232" spans="1:19">
      <c r="A232" s="6" t="s">
        <v>175</v>
      </c>
      <c r="B232" s="6" t="s">
        <v>181</v>
      </c>
      <c r="C232" s="7" t="s">
        <v>227</v>
      </c>
      <c r="D232" s="9">
        <v>43.47</v>
      </c>
      <c r="E232" s="9">
        <v>0.02</v>
      </c>
      <c r="F232" s="8">
        <v>1.18</v>
      </c>
      <c r="G232" s="8">
        <v>9.66</v>
      </c>
      <c r="H232" s="8">
        <v>0.13</v>
      </c>
      <c r="I232" s="8">
        <v>44.18</v>
      </c>
      <c r="J232" s="8">
        <v>1.45</v>
      </c>
      <c r="K232" s="8">
        <v>0</v>
      </c>
      <c r="L232" s="8">
        <v>0.01</v>
      </c>
      <c r="M232" s="8">
        <v>0.02</v>
      </c>
      <c r="N232" s="8">
        <v>0.45</v>
      </c>
      <c r="O232" s="8">
        <v>0.21</v>
      </c>
      <c r="Q232" s="8">
        <f t="shared" si="29"/>
        <v>100.78</v>
      </c>
      <c r="R232" s="37">
        <f t="shared" si="30"/>
        <v>90.059987469558592</v>
      </c>
      <c r="S232" s="39">
        <f t="shared" si="31"/>
        <v>20.378732975527811</v>
      </c>
    </row>
    <row r="233" spans="1:19">
      <c r="A233" s="6" t="s">
        <v>176</v>
      </c>
      <c r="B233" s="6" t="s">
        <v>181</v>
      </c>
      <c r="C233" s="7" t="s">
        <v>227</v>
      </c>
      <c r="D233" s="9">
        <v>43.82</v>
      </c>
      <c r="E233" s="9">
        <v>0.02</v>
      </c>
      <c r="F233" s="8">
        <v>1.32</v>
      </c>
      <c r="G233" s="8">
        <v>8.48</v>
      </c>
      <c r="H233" s="8">
        <v>0.12</v>
      </c>
      <c r="I233" s="8">
        <v>43.59</v>
      </c>
      <c r="J233" s="8">
        <v>1.02</v>
      </c>
      <c r="K233" s="8">
        <v>0</v>
      </c>
      <c r="L233" s="8">
        <v>0.02</v>
      </c>
      <c r="M233" s="8">
        <v>0.01</v>
      </c>
      <c r="N233" s="8">
        <v>0.41</v>
      </c>
      <c r="O233" s="8">
        <v>0.2</v>
      </c>
      <c r="Q233" s="8">
        <f t="shared" si="29"/>
        <v>99.009999999999991</v>
      </c>
      <c r="R233" s="37">
        <f t="shared" si="30"/>
        <v>91.058073874388569</v>
      </c>
      <c r="S233" s="39">
        <f t="shared" si="31"/>
        <v>17.25021089950426</v>
      </c>
    </row>
    <row r="234" spans="1:19">
      <c r="A234" s="6" t="s">
        <v>177</v>
      </c>
      <c r="B234" s="6" t="s">
        <v>181</v>
      </c>
      <c r="C234" s="7" t="s">
        <v>227</v>
      </c>
      <c r="D234" s="9">
        <v>42.88</v>
      </c>
      <c r="E234" s="9">
        <v>0.02</v>
      </c>
      <c r="F234" s="8">
        <v>1.59</v>
      </c>
      <c r="G234" s="8">
        <v>9.56</v>
      </c>
      <c r="H234" s="8">
        <v>0.13</v>
      </c>
      <c r="I234" s="8">
        <v>43.94</v>
      </c>
      <c r="J234" s="8">
        <v>1.42</v>
      </c>
      <c r="K234" s="8">
        <v>0</v>
      </c>
      <c r="L234" s="8">
        <v>0</v>
      </c>
      <c r="M234" s="8">
        <v>0</v>
      </c>
      <c r="N234" s="8">
        <v>0.46</v>
      </c>
      <c r="O234" s="8">
        <v>0.19</v>
      </c>
      <c r="Q234" s="8">
        <f t="shared" si="29"/>
        <v>100.19</v>
      </c>
      <c r="R234" s="37">
        <f t="shared" si="30"/>
        <v>90.104290332022998</v>
      </c>
      <c r="S234" s="39">
        <f t="shared" si="31"/>
        <v>16.259708759522955</v>
      </c>
    </row>
    <row r="235" spans="1:19">
      <c r="A235" s="6" t="s">
        <v>178</v>
      </c>
      <c r="B235" s="6" t="s">
        <v>181</v>
      </c>
      <c r="C235" s="7" t="s">
        <v>227</v>
      </c>
      <c r="D235" s="9">
        <v>42.97</v>
      </c>
      <c r="E235" s="9">
        <v>0.02</v>
      </c>
      <c r="F235" s="8">
        <v>1.32</v>
      </c>
      <c r="G235" s="8">
        <v>9.02</v>
      </c>
      <c r="H235" s="8">
        <v>0.13</v>
      </c>
      <c r="I235" s="8">
        <v>44.37</v>
      </c>
      <c r="J235" s="8">
        <v>0.93</v>
      </c>
      <c r="K235" s="8">
        <v>0</v>
      </c>
      <c r="L235" s="8">
        <v>0.02</v>
      </c>
      <c r="M235" s="8">
        <v>0.05</v>
      </c>
      <c r="N235" s="8">
        <v>0.52</v>
      </c>
      <c r="O235" s="8">
        <v>0.21</v>
      </c>
      <c r="Q235" s="8">
        <f t="shared" si="29"/>
        <v>99.559999999999988</v>
      </c>
      <c r="R235" s="37">
        <f t="shared" si="30"/>
        <v>90.693295462374806</v>
      </c>
      <c r="S235" s="39">
        <f t="shared" si="31"/>
        <v>20.910553800837441</v>
      </c>
    </row>
    <row r="236" spans="1:19">
      <c r="A236" s="6" t="s">
        <v>179</v>
      </c>
      <c r="B236" s="6" t="s">
        <v>181</v>
      </c>
      <c r="C236" s="7" t="s">
        <v>227</v>
      </c>
      <c r="D236" s="9">
        <v>42.5</v>
      </c>
      <c r="E236" s="9">
        <v>0.03</v>
      </c>
      <c r="F236" s="8">
        <v>1.1000000000000001</v>
      </c>
      <c r="G236" s="8">
        <v>10.130000000000001</v>
      </c>
      <c r="H236" s="8">
        <v>0.13</v>
      </c>
      <c r="I236" s="8">
        <v>44.56</v>
      </c>
      <c r="J236" s="8">
        <v>1.37</v>
      </c>
      <c r="K236" s="8">
        <v>0</v>
      </c>
      <c r="L236" s="8">
        <v>0.01</v>
      </c>
      <c r="M236" s="8">
        <v>0.05</v>
      </c>
      <c r="N236" s="8">
        <v>0.59</v>
      </c>
      <c r="O236" s="8">
        <v>0.22</v>
      </c>
      <c r="Q236" s="8">
        <f t="shared" si="29"/>
        <v>100.69000000000003</v>
      </c>
      <c r="R236" s="37">
        <f t="shared" si="30"/>
        <v>89.705888881093983</v>
      </c>
      <c r="S236" s="39">
        <f t="shared" si="31"/>
        <v>26.469441556377909</v>
      </c>
    </row>
    <row r="237" spans="1:19">
      <c r="A237" s="6" t="s">
        <v>180</v>
      </c>
      <c r="B237" s="6" t="s">
        <v>181</v>
      </c>
      <c r="C237" s="7" t="s">
        <v>227</v>
      </c>
      <c r="D237" s="9">
        <v>42.52</v>
      </c>
      <c r="E237" s="9">
        <v>0.02</v>
      </c>
      <c r="F237" s="8">
        <v>1.2</v>
      </c>
      <c r="G237" s="8">
        <v>9.9600000000000009</v>
      </c>
      <c r="H237" s="8">
        <v>0.13</v>
      </c>
      <c r="I237" s="8">
        <v>45.3</v>
      </c>
      <c r="J237" s="8">
        <v>0.78</v>
      </c>
      <c r="K237" s="8">
        <v>0</v>
      </c>
      <c r="L237" s="8">
        <v>0.01</v>
      </c>
      <c r="M237" s="8">
        <v>0.01</v>
      </c>
      <c r="N237" s="8">
        <v>0.35</v>
      </c>
      <c r="O237" s="8">
        <v>0.19</v>
      </c>
      <c r="Q237" s="8">
        <f t="shared" si="29"/>
        <v>100.47000000000001</v>
      </c>
      <c r="R237" s="37">
        <f t="shared" si="30"/>
        <v>90.010206121522572</v>
      </c>
      <c r="S237" s="39">
        <f t="shared" si="31"/>
        <v>16.370561231107569</v>
      </c>
    </row>
    <row r="238" spans="1:19">
      <c r="A238" s="6" t="s">
        <v>210</v>
      </c>
      <c r="B238" s="6" t="s">
        <v>197</v>
      </c>
      <c r="C238" s="7" t="s">
        <v>232</v>
      </c>
      <c r="D238" s="9">
        <v>44.63</v>
      </c>
      <c r="E238" s="9">
        <v>0.1</v>
      </c>
      <c r="F238" s="8">
        <v>3.34</v>
      </c>
      <c r="G238" s="8">
        <v>8.52</v>
      </c>
      <c r="H238" s="8">
        <v>0.12</v>
      </c>
      <c r="I238" s="8">
        <v>39.81</v>
      </c>
      <c r="J238" s="8">
        <v>2.7</v>
      </c>
      <c r="K238" s="8">
        <v>0.52</v>
      </c>
      <c r="L238" s="8">
        <v>0.01</v>
      </c>
      <c r="M238" s="9"/>
      <c r="N238" s="8">
        <v>0.79391082638890231</v>
      </c>
      <c r="O238" s="8">
        <v>0.26431611527020077</v>
      </c>
      <c r="Q238" s="8">
        <f t="shared" ref="Q238:Q247" si="32">SUM(D238:P238)</f>
        <v>100.80822694165911</v>
      </c>
      <c r="R238" s="37">
        <f t="shared" ref="R238:R247" si="33">(I238/40.304)/(I238/40.304+G238*0.8998/71.844)*100</f>
        <v>90.250128722340534</v>
      </c>
      <c r="S238" s="39">
        <f t="shared" ref="S238:S254" si="34">(N238/151.9192)/(N238/151.9192+F238/101.9601)*100</f>
        <v>13.758173757399808</v>
      </c>
    </row>
    <row r="239" spans="1:19">
      <c r="A239" s="6" t="s">
        <v>211</v>
      </c>
      <c r="B239" s="6" t="s">
        <v>197</v>
      </c>
      <c r="C239" s="11" t="s">
        <v>232</v>
      </c>
      <c r="D239" s="9">
        <v>45.07</v>
      </c>
      <c r="E239" s="9">
        <v>0.15</v>
      </c>
      <c r="F239" s="8">
        <v>4.0599999999999996</v>
      </c>
      <c r="G239" s="8">
        <v>8.18</v>
      </c>
      <c r="H239" s="8">
        <v>0.12</v>
      </c>
      <c r="I239" s="8">
        <v>37.75</v>
      </c>
      <c r="J239" s="8">
        <v>3.68</v>
      </c>
      <c r="K239" s="8">
        <v>0.73</v>
      </c>
      <c r="L239" s="8">
        <v>0.03</v>
      </c>
      <c r="N239" s="8">
        <v>0.85149566909825936</v>
      </c>
      <c r="O239" s="8">
        <v>0.24153682560560477</v>
      </c>
      <c r="Q239" s="8">
        <f t="shared" si="32"/>
        <v>100.86303249470387</v>
      </c>
      <c r="R239" s="37">
        <f t="shared" si="33"/>
        <v>90.14039657674077</v>
      </c>
      <c r="S239" s="39">
        <f t="shared" si="34"/>
        <v>12.339011311192383</v>
      </c>
    </row>
    <row r="240" spans="1:19">
      <c r="A240" s="6" t="s">
        <v>212</v>
      </c>
      <c r="B240" s="6" t="s">
        <v>197</v>
      </c>
      <c r="C240" s="11" t="s">
        <v>232</v>
      </c>
      <c r="D240" s="9">
        <v>44.95</v>
      </c>
      <c r="E240" s="9">
        <v>0.14000000000000001</v>
      </c>
      <c r="F240" s="8">
        <v>3.86</v>
      </c>
      <c r="G240" s="8">
        <v>9.26</v>
      </c>
      <c r="H240" s="8">
        <v>0.13</v>
      </c>
      <c r="I240" s="8">
        <v>37.93</v>
      </c>
      <c r="J240" s="8">
        <v>3.37</v>
      </c>
      <c r="K240" s="8">
        <v>0.27</v>
      </c>
      <c r="L240" s="8">
        <v>0.02</v>
      </c>
      <c r="N240" s="8">
        <v>0.75737222060885345</v>
      </c>
      <c r="O240" s="8">
        <v>0.24789975567951428</v>
      </c>
      <c r="Q240" s="8">
        <f t="shared" si="32"/>
        <v>100.93527197628838</v>
      </c>
      <c r="R240" s="37">
        <f t="shared" si="33"/>
        <v>89.028616333916219</v>
      </c>
      <c r="S240" s="39">
        <f t="shared" si="34"/>
        <v>11.636267757161836</v>
      </c>
    </row>
    <row r="241" spans="1:20">
      <c r="A241" s="6" t="s">
        <v>213</v>
      </c>
      <c r="B241" s="6" t="s">
        <v>197</v>
      </c>
      <c r="C241" s="11" t="s">
        <v>232</v>
      </c>
      <c r="D241" s="9">
        <v>45.05</v>
      </c>
      <c r="E241" s="9">
        <v>0.03</v>
      </c>
      <c r="F241" s="8">
        <v>2.58</v>
      </c>
      <c r="G241" s="8">
        <v>8.3800000000000008</v>
      </c>
      <c r="H241" s="8">
        <v>0.11</v>
      </c>
      <c r="I241" s="8">
        <v>41.34</v>
      </c>
      <c r="J241" s="8">
        <v>2.15</v>
      </c>
      <c r="K241" s="8">
        <v>0.06</v>
      </c>
      <c r="L241" s="8">
        <v>0</v>
      </c>
      <c r="N241" s="8">
        <v>0.90908051180761629</v>
      </c>
      <c r="O241" s="8">
        <v>0.27793278562836715</v>
      </c>
      <c r="Q241" s="8">
        <f t="shared" si="32"/>
        <v>100.887013297436</v>
      </c>
      <c r="R241" s="37">
        <f t="shared" si="33"/>
        <v>90.717436079172131</v>
      </c>
      <c r="S241" s="39">
        <f t="shared" si="34"/>
        <v>19.12546583458732</v>
      </c>
    </row>
    <row r="242" spans="1:20">
      <c r="A242" s="6" t="s">
        <v>214</v>
      </c>
      <c r="B242" s="6" t="s">
        <v>197</v>
      </c>
      <c r="C242" s="11" t="s">
        <v>232</v>
      </c>
      <c r="D242" s="9">
        <v>44.37</v>
      </c>
      <c r="E242" s="9">
        <v>0.09</v>
      </c>
      <c r="F242" s="8">
        <v>3.18</v>
      </c>
      <c r="G242" s="8">
        <v>9.15</v>
      </c>
      <c r="H242" s="8">
        <v>0.12</v>
      </c>
      <c r="I242" s="8">
        <v>39.65</v>
      </c>
      <c r="J242" s="8">
        <v>2.72</v>
      </c>
      <c r="K242" s="8">
        <v>0.15</v>
      </c>
      <c r="L242" s="8">
        <v>0.02</v>
      </c>
      <c r="N242" s="8">
        <v>0.78368001677048871</v>
      </c>
      <c r="O242" s="8">
        <v>0.27220614856184855</v>
      </c>
      <c r="Q242" s="8">
        <f t="shared" si="32"/>
        <v>100.50588616533234</v>
      </c>
      <c r="R242" s="37">
        <f t="shared" si="33"/>
        <v>89.566561961712793</v>
      </c>
      <c r="S242" s="39">
        <f t="shared" si="34"/>
        <v>14.192376249070801</v>
      </c>
    </row>
    <row r="243" spans="1:20">
      <c r="A243" s="6" t="s">
        <v>215</v>
      </c>
      <c r="B243" s="6" t="s">
        <v>197</v>
      </c>
      <c r="C243" s="11" t="s">
        <v>232</v>
      </c>
      <c r="D243" s="9">
        <v>43.09</v>
      </c>
      <c r="E243" s="9">
        <v>0.01</v>
      </c>
      <c r="F243" s="8">
        <v>0.66</v>
      </c>
      <c r="G243" s="8">
        <v>8.8800000000000008</v>
      </c>
      <c r="H243" s="8">
        <v>0.12</v>
      </c>
      <c r="I243" s="8">
        <v>46.24</v>
      </c>
      <c r="J243" s="8">
        <v>0.66</v>
      </c>
      <c r="K243" s="8">
        <v>0.06</v>
      </c>
      <c r="L243" s="8">
        <v>0</v>
      </c>
      <c r="N243" s="8">
        <v>0.83863407986368221</v>
      </c>
      <c r="O243" s="8">
        <v>0.3231095891531246</v>
      </c>
      <c r="Q243" s="8">
        <f t="shared" si="32"/>
        <v>100.8817436690168</v>
      </c>
      <c r="R243" s="37">
        <f t="shared" si="33"/>
        <v>91.162767592267329</v>
      </c>
      <c r="S243" s="39">
        <f t="shared" si="34"/>
        <v>46.027574806089085</v>
      </c>
    </row>
    <row r="244" spans="1:20">
      <c r="A244" s="6" t="s">
        <v>216</v>
      </c>
      <c r="B244" s="6" t="s">
        <v>197</v>
      </c>
      <c r="C244" s="11" t="s">
        <v>232</v>
      </c>
      <c r="D244" s="9">
        <v>43.88</v>
      </c>
      <c r="E244" s="9">
        <v>0.02</v>
      </c>
      <c r="F244" s="8">
        <v>0.86</v>
      </c>
      <c r="G244" s="8">
        <v>8.6300000000000008</v>
      </c>
      <c r="H244" s="8">
        <v>0.12</v>
      </c>
      <c r="I244" s="8">
        <v>45.03</v>
      </c>
      <c r="J244" s="8">
        <v>0.83</v>
      </c>
      <c r="K244" s="8">
        <v>0</v>
      </c>
      <c r="L244" s="8">
        <v>0.03</v>
      </c>
      <c r="N244" s="8">
        <v>0.74743371983668017</v>
      </c>
      <c r="O244" s="8">
        <v>0.31407422844817312</v>
      </c>
      <c r="Q244" s="8">
        <f t="shared" si="32"/>
        <v>100.46150794828486</v>
      </c>
      <c r="R244" s="37">
        <f t="shared" si="33"/>
        <v>91.179194706870163</v>
      </c>
      <c r="S244" s="39">
        <f t="shared" si="34"/>
        <v>36.840767402890116</v>
      </c>
    </row>
    <row r="245" spans="1:20">
      <c r="A245" s="6" t="s">
        <v>217</v>
      </c>
      <c r="B245" s="6" t="s">
        <v>197</v>
      </c>
      <c r="C245" s="11" t="s">
        <v>232</v>
      </c>
      <c r="D245" s="9">
        <v>43.75</v>
      </c>
      <c r="E245" s="9">
        <v>0.05</v>
      </c>
      <c r="F245" s="8">
        <v>1.65</v>
      </c>
      <c r="G245" s="8">
        <v>8.83</v>
      </c>
      <c r="H245" s="8">
        <v>0.12</v>
      </c>
      <c r="I245" s="8">
        <v>44.43</v>
      </c>
      <c r="J245" s="8">
        <v>1.39</v>
      </c>
      <c r="K245" s="8">
        <v>0.13</v>
      </c>
      <c r="L245" s="8">
        <v>0.03</v>
      </c>
      <c r="N245" s="8">
        <v>0.73632598367954538</v>
      </c>
      <c r="O245" s="8">
        <v>0.30694774676539444</v>
      </c>
      <c r="Q245" s="8">
        <f t="shared" si="32"/>
        <v>101.42327373044492</v>
      </c>
      <c r="R245" s="37">
        <f t="shared" si="33"/>
        <v>90.882642748313515</v>
      </c>
      <c r="S245" s="39">
        <f t="shared" si="34"/>
        <v>23.04760944327133</v>
      </c>
    </row>
    <row r="246" spans="1:20">
      <c r="A246" s="18" t="s">
        <v>218</v>
      </c>
      <c r="B246" s="18" t="s">
        <v>197</v>
      </c>
      <c r="C246" s="11" t="s">
        <v>232</v>
      </c>
      <c r="D246" s="28">
        <v>44.15</v>
      </c>
      <c r="E246" s="28">
        <v>0.04</v>
      </c>
      <c r="F246" s="29">
        <v>1.98</v>
      </c>
      <c r="G246" s="29">
        <v>8.82</v>
      </c>
      <c r="H246" s="29">
        <v>0.12</v>
      </c>
      <c r="I246" s="29">
        <v>42.34</v>
      </c>
      <c r="J246" s="29">
        <v>2.09</v>
      </c>
      <c r="K246" s="29">
        <v>0.11</v>
      </c>
      <c r="L246" s="29">
        <v>0</v>
      </c>
      <c r="M246" s="29"/>
      <c r="N246" s="29">
        <v>0.86961881756516357</v>
      </c>
      <c r="O246" s="29">
        <v>0.29142219738505526</v>
      </c>
      <c r="P246" s="29"/>
      <c r="Q246" s="29">
        <f t="shared" si="32"/>
        <v>100.81104101495022</v>
      </c>
      <c r="R246" s="40">
        <f t="shared" si="33"/>
        <v>90.485214808713707</v>
      </c>
      <c r="S246" s="39">
        <f t="shared" si="34"/>
        <v>22.766126433647237</v>
      </c>
      <c r="T246" s="18"/>
    </row>
    <row r="247" spans="1:20">
      <c r="A247" s="18" t="s">
        <v>219</v>
      </c>
      <c r="B247" s="18" t="s">
        <v>197</v>
      </c>
      <c r="C247" s="11" t="s">
        <v>232</v>
      </c>
      <c r="D247" s="28">
        <v>43.36</v>
      </c>
      <c r="E247" s="28">
        <v>0.08</v>
      </c>
      <c r="F247" s="29">
        <v>1.1299999999999999</v>
      </c>
      <c r="G247" s="29">
        <v>9.08</v>
      </c>
      <c r="H247" s="29">
        <v>0.12</v>
      </c>
      <c r="I247" s="29">
        <v>45.4</v>
      </c>
      <c r="J247" s="29">
        <v>0.65</v>
      </c>
      <c r="K247" s="29">
        <v>0.06</v>
      </c>
      <c r="L247" s="29">
        <v>0.03</v>
      </c>
      <c r="M247" s="29"/>
      <c r="N247" s="29">
        <v>0.74889526406788209</v>
      </c>
      <c r="O247" s="29">
        <v>0.32667282999451397</v>
      </c>
      <c r="P247" s="29"/>
      <c r="Q247" s="29">
        <f t="shared" si="32"/>
        <v>100.98556809406239</v>
      </c>
      <c r="R247" s="40">
        <f t="shared" si="33"/>
        <v>90.830122569497988</v>
      </c>
      <c r="S247" s="39">
        <f t="shared" si="34"/>
        <v>30.78604475822419</v>
      </c>
      <c r="T247" s="18"/>
    </row>
    <row r="248" spans="1:20">
      <c r="A248" s="6" t="s">
        <v>203</v>
      </c>
      <c r="B248" s="6" t="s">
        <v>197</v>
      </c>
      <c r="C248" s="7" t="s">
        <v>228</v>
      </c>
      <c r="D248" s="9">
        <v>44.26</v>
      </c>
      <c r="E248" s="9">
        <v>0.12</v>
      </c>
      <c r="F248" s="8">
        <v>3.2</v>
      </c>
      <c r="G248" s="8">
        <v>9.1999999999999993</v>
      </c>
      <c r="H248" s="8">
        <v>0.13</v>
      </c>
      <c r="I248" s="8">
        <v>39.950000000000003</v>
      </c>
      <c r="J248" s="8">
        <v>2.84</v>
      </c>
      <c r="K248" s="8">
        <v>0.24</v>
      </c>
      <c r="L248" s="8">
        <v>0.09</v>
      </c>
      <c r="M248" s="8">
        <v>0.01</v>
      </c>
      <c r="N248" s="8">
        <v>0.72638748290737198</v>
      </c>
      <c r="O248" s="8">
        <v>0.22130270797057255</v>
      </c>
      <c r="P248" s="8">
        <v>-0.52</v>
      </c>
      <c r="Q248" s="8">
        <f t="shared" ref="Q248:Q254" si="35">SUM(D248:P248)</f>
        <v>100.46769019087797</v>
      </c>
      <c r="R248" s="37">
        <f t="shared" ref="R248:R254" si="36">(I248/40.304)/(I248/40.304+G248*0.8998/71.844)*100</f>
        <v>89.586059053832784</v>
      </c>
      <c r="S248" s="39">
        <f t="shared" si="34"/>
        <v>13.220638015394378</v>
      </c>
    </row>
    <row r="249" spans="1:20">
      <c r="A249" s="6" t="s">
        <v>204</v>
      </c>
      <c r="B249" s="6" t="s">
        <v>197</v>
      </c>
      <c r="C249" s="7" t="s">
        <v>228</v>
      </c>
      <c r="D249" s="9">
        <v>42.34</v>
      </c>
      <c r="E249" s="9">
        <v>0.02</v>
      </c>
      <c r="F249" s="8">
        <v>0.38</v>
      </c>
      <c r="G249" s="8">
        <v>9.08</v>
      </c>
      <c r="H249" s="8">
        <v>0.12</v>
      </c>
      <c r="I249" s="8">
        <v>47.55</v>
      </c>
      <c r="J249" s="8">
        <v>0.53</v>
      </c>
      <c r="K249" s="8">
        <v>7.0000000000000007E-2</v>
      </c>
      <c r="L249" s="8">
        <v>0.04</v>
      </c>
      <c r="M249" s="8">
        <v>0.03</v>
      </c>
      <c r="N249" s="8">
        <v>0.57204841209244539</v>
      </c>
      <c r="O249" s="8">
        <v>0.28620459472444948</v>
      </c>
      <c r="P249" s="8">
        <v>-0.45</v>
      </c>
      <c r="Q249" s="8">
        <f t="shared" si="35"/>
        <v>100.5682530068169</v>
      </c>
      <c r="R249" s="37">
        <f t="shared" si="36"/>
        <v>91.208291451622543</v>
      </c>
      <c r="S249" s="39">
        <f t="shared" si="34"/>
        <v>50.257126016519827</v>
      </c>
    </row>
    <row r="250" spans="1:20">
      <c r="A250" s="6" t="s">
        <v>205</v>
      </c>
      <c r="B250" s="6" t="s">
        <v>197</v>
      </c>
      <c r="C250" s="7" t="s">
        <v>228</v>
      </c>
      <c r="D250" s="9">
        <v>43.72</v>
      </c>
      <c r="E250" s="9">
        <v>0.02</v>
      </c>
      <c r="F250" s="8">
        <v>1.07</v>
      </c>
      <c r="G250" s="8">
        <v>9.35</v>
      </c>
      <c r="H250" s="8">
        <v>0.12</v>
      </c>
      <c r="I250" s="8">
        <v>45</v>
      </c>
      <c r="J250" s="8">
        <v>1.08</v>
      </c>
      <c r="K250" s="8">
        <v>0.09</v>
      </c>
      <c r="L250" s="8">
        <v>0.04</v>
      </c>
      <c r="M250" s="8">
        <v>0.01</v>
      </c>
      <c r="N250" s="8">
        <v>0.6191101363371484</v>
      </c>
      <c r="O250" s="8">
        <v>0.23631922294499896</v>
      </c>
      <c r="P250" s="8">
        <v>-0.5</v>
      </c>
      <c r="Q250" s="8">
        <f t="shared" si="35"/>
        <v>100.85542935928216</v>
      </c>
      <c r="R250" s="37">
        <f t="shared" si="36"/>
        <v>90.507367554540892</v>
      </c>
      <c r="S250" s="39">
        <f t="shared" si="34"/>
        <v>27.9710518164969</v>
      </c>
    </row>
    <row r="251" spans="1:20">
      <c r="A251" s="6" t="s">
        <v>206</v>
      </c>
      <c r="B251" s="6" t="s">
        <v>197</v>
      </c>
      <c r="C251" s="7" t="s">
        <v>228</v>
      </c>
      <c r="D251" s="9">
        <v>44.78</v>
      </c>
      <c r="E251" s="9">
        <v>0.1</v>
      </c>
      <c r="F251" s="8">
        <v>2.69</v>
      </c>
      <c r="G251" s="8">
        <v>9.57</v>
      </c>
      <c r="H251" s="8">
        <v>0.13</v>
      </c>
      <c r="I251" s="8">
        <v>40.6</v>
      </c>
      <c r="J251" s="8">
        <v>2.2599999999999998</v>
      </c>
      <c r="K251" s="8">
        <v>0.18</v>
      </c>
      <c r="L251" s="8">
        <v>0.02</v>
      </c>
      <c r="M251" s="8">
        <v>0.01</v>
      </c>
      <c r="N251" s="8">
        <v>0.75474144099268992</v>
      </c>
      <c r="O251" s="8">
        <v>0.22104819076761614</v>
      </c>
      <c r="P251" s="8">
        <v>-0.56000000000000005</v>
      </c>
      <c r="Q251" s="8">
        <f t="shared" si="35"/>
        <v>100.75578963176032</v>
      </c>
      <c r="R251" s="37">
        <f t="shared" si="36"/>
        <v>89.366761411455201</v>
      </c>
      <c r="S251" s="39">
        <f t="shared" si="34"/>
        <v>15.846571636195417</v>
      </c>
    </row>
    <row r="252" spans="1:20">
      <c r="A252" s="6" t="s">
        <v>207</v>
      </c>
      <c r="B252" s="6" t="s">
        <v>197</v>
      </c>
      <c r="C252" s="7" t="s">
        <v>228</v>
      </c>
      <c r="D252" s="9">
        <v>44.15</v>
      </c>
      <c r="E252" s="9">
        <v>0.1</v>
      </c>
      <c r="F252" s="8">
        <v>1.72</v>
      </c>
      <c r="G252" s="8">
        <v>10.01</v>
      </c>
      <c r="H252" s="8">
        <v>0.13</v>
      </c>
      <c r="I252" s="8">
        <v>43.04</v>
      </c>
      <c r="J252" s="8">
        <v>1.5</v>
      </c>
      <c r="K252" s="8">
        <v>0.17</v>
      </c>
      <c r="L252" s="8">
        <v>0.04</v>
      </c>
      <c r="M252" s="8">
        <v>0.02</v>
      </c>
      <c r="N252" s="8">
        <v>0.66500262519688991</v>
      </c>
      <c r="O252" s="8">
        <v>0.21468526069370664</v>
      </c>
      <c r="P252" s="8">
        <v>-0.62</v>
      </c>
      <c r="Q252" s="8">
        <f t="shared" si="35"/>
        <v>101.13968788589061</v>
      </c>
      <c r="R252" s="37">
        <f t="shared" si="36"/>
        <v>89.493524291953392</v>
      </c>
      <c r="S252" s="39">
        <f t="shared" si="34"/>
        <v>20.602477625459859</v>
      </c>
    </row>
    <row r="253" spans="1:20">
      <c r="A253" s="6" t="s">
        <v>208</v>
      </c>
      <c r="B253" s="6" t="s">
        <v>197</v>
      </c>
      <c r="C253" s="7" t="s">
        <v>228</v>
      </c>
      <c r="D253" s="9">
        <v>44.78</v>
      </c>
      <c r="E253" s="9">
        <v>0.14000000000000001</v>
      </c>
      <c r="F253" s="8">
        <v>4.0199999999999996</v>
      </c>
      <c r="G253" s="8">
        <v>9.31</v>
      </c>
      <c r="H253" s="8">
        <v>0.13</v>
      </c>
      <c r="I253" s="8">
        <v>38.69</v>
      </c>
      <c r="J253" s="8">
        <v>2.7</v>
      </c>
      <c r="K253" s="8">
        <v>0.27</v>
      </c>
      <c r="L253" s="8">
        <v>0.03</v>
      </c>
      <c r="M253" s="8">
        <v>0.01</v>
      </c>
      <c r="N253" s="8">
        <v>0.77403382484455574</v>
      </c>
      <c r="O253" s="8">
        <v>0.21468526069370664</v>
      </c>
      <c r="P253" s="8">
        <v>-0.57999999999999996</v>
      </c>
      <c r="Q253" s="8">
        <f t="shared" si="35"/>
        <v>100.48871908553826</v>
      </c>
      <c r="R253" s="37">
        <f t="shared" si="36"/>
        <v>89.16900163627129</v>
      </c>
      <c r="S253" s="39">
        <f t="shared" si="34"/>
        <v>11.443804379836132</v>
      </c>
    </row>
    <row r="254" spans="1:20">
      <c r="A254" s="6" t="s">
        <v>209</v>
      </c>
      <c r="B254" s="6" t="s">
        <v>197</v>
      </c>
      <c r="C254" s="7" t="s">
        <v>228</v>
      </c>
      <c r="D254" s="9">
        <v>44.72</v>
      </c>
      <c r="E254" s="9">
        <v>0.03</v>
      </c>
      <c r="F254" s="8">
        <v>1.81</v>
      </c>
      <c r="G254" s="8">
        <v>9.32</v>
      </c>
      <c r="H254" s="8">
        <v>0.13</v>
      </c>
      <c r="I254" s="8">
        <v>42.65</v>
      </c>
      <c r="J254" s="8">
        <v>1.52</v>
      </c>
      <c r="K254" s="8">
        <v>0.11</v>
      </c>
      <c r="L254" s="8">
        <v>0.01</v>
      </c>
      <c r="M254" s="8">
        <v>0.01</v>
      </c>
      <c r="N254" s="8">
        <v>0.7298951890622567</v>
      </c>
      <c r="O254" s="8">
        <v>0.23237420629917505</v>
      </c>
      <c r="P254" s="8">
        <v>-0.55000000000000004</v>
      </c>
      <c r="Q254" s="8">
        <f t="shared" si="35"/>
        <v>100.72226939536144</v>
      </c>
      <c r="R254" s="37">
        <f t="shared" si="36"/>
        <v>90.065232949279164</v>
      </c>
      <c r="S254" s="39">
        <f t="shared" si="34"/>
        <v>21.299793234244451</v>
      </c>
    </row>
    <row r="255" spans="1:20">
      <c r="A255" s="6" t="s">
        <v>198</v>
      </c>
      <c r="B255" s="6" t="s">
        <v>197</v>
      </c>
      <c r="C255" s="7" t="s">
        <v>231</v>
      </c>
      <c r="D255" s="9">
        <v>43.77</v>
      </c>
      <c r="E255" s="9">
        <v>0.1</v>
      </c>
      <c r="F255" s="8">
        <v>2.69</v>
      </c>
      <c r="G255" s="8">
        <v>9.3000000000000007</v>
      </c>
      <c r="H255" s="8">
        <v>0.14000000000000001</v>
      </c>
      <c r="I255" s="8">
        <v>40.799999999999997</v>
      </c>
      <c r="J255" s="8">
        <v>2.2999999999999998</v>
      </c>
      <c r="K255" s="8">
        <v>0.14000000000000001</v>
      </c>
      <c r="L255" s="8">
        <v>0.02</v>
      </c>
      <c r="Q255" s="8">
        <f t="shared" ref="Q255:Q259" si="37">SUM(D255:P255)</f>
        <v>99.259999999999991</v>
      </c>
      <c r="R255" s="37">
        <f t="shared" ref="R255:R259" si="38">(I255/40.304)/(I255/40.304+G255*0.8998/71.844)*100</f>
        <v>89.681229063015039</v>
      </c>
      <c r="S255" s="39"/>
    </row>
    <row r="256" spans="1:20">
      <c r="A256" s="6" t="s">
        <v>199</v>
      </c>
      <c r="B256" s="6" t="s">
        <v>197</v>
      </c>
      <c r="C256" s="7" t="s">
        <v>231</v>
      </c>
      <c r="D256" s="9">
        <v>42.44</v>
      </c>
      <c r="E256" s="9">
        <v>0.05</v>
      </c>
      <c r="F256" s="8">
        <v>1.99</v>
      </c>
      <c r="G256" s="8">
        <v>9.06</v>
      </c>
      <c r="H256" s="8">
        <v>0.14000000000000001</v>
      </c>
      <c r="I256" s="8">
        <v>40.619999999999997</v>
      </c>
      <c r="J256" s="8">
        <v>1.64</v>
      </c>
      <c r="K256" s="8">
        <v>0.11</v>
      </c>
      <c r="L256" s="8">
        <v>0.01</v>
      </c>
      <c r="Q256" s="8">
        <f t="shared" si="37"/>
        <v>96.06</v>
      </c>
      <c r="R256" s="37">
        <f t="shared" si="38"/>
        <v>89.880534799557182</v>
      </c>
      <c r="S256" s="39"/>
    </row>
    <row r="257" spans="1:20">
      <c r="A257" s="6" t="s">
        <v>200</v>
      </c>
      <c r="B257" s="6" t="s">
        <v>197</v>
      </c>
      <c r="C257" s="7" t="s">
        <v>231</v>
      </c>
      <c r="D257" s="9">
        <v>43.31</v>
      </c>
      <c r="E257" s="9">
        <v>0.06</v>
      </c>
      <c r="F257" s="8">
        <v>2.2999999999999998</v>
      </c>
      <c r="G257" s="8">
        <v>9.34</v>
      </c>
      <c r="H257" s="8">
        <v>0.14000000000000001</v>
      </c>
      <c r="I257" s="8">
        <v>41.51</v>
      </c>
      <c r="J257" s="8">
        <v>2.0099999999999998</v>
      </c>
      <c r="K257" s="8">
        <v>0.1</v>
      </c>
      <c r="L257" s="8">
        <v>0.03</v>
      </c>
      <c r="Q257" s="8">
        <f t="shared" si="37"/>
        <v>98.8</v>
      </c>
      <c r="R257" s="37">
        <f t="shared" si="38"/>
        <v>89.800549558317698</v>
      </c>
      <c r="S257" s="39"/>
    </row>
    <row r="258" spans="1:20">
      <c r="A258" s="6" t="s">
        <v>201</v>
      </c>
      <c r="B258" s="6" t="s">
        <v>197</v>
      </c>
      <c r="C258" s="7" t="s">
        <v>231</v>
      </c>
      <c r="D258" s="9">
        <v>43.58</v>
      </c>
      <c r="E258" s="9">
        <v>0.08</v>
      </c>
      <c r="F258" s="8">
        <v>2.81</v>
      </c>
      <c r="G258" s="8">
        <v>8.82</v>
      </c>
      <c r="H258" s="8">
        <v>0.13</v>
      </c>
      <c r="I258" s="8">
        <v>39.380000000000003</v>
      </c>
      <c r="J258" s="8">
        <v>2.89</v>
      </c>
      <c r="K258" s="8">
        <v>0.01</v>
      </c>
      <c r="L258" s="8">
        <v>0.01</v>
      </c>
      <c r="Q258" s="8">
        <f t="shared" si="37"/>
        <v>97.710000000000022</v>
      </c>
      <c r="R258" s="37">
        <f t="shared" si="38"/>
        <v>89.84267849354039</v>
      </c>
      <c r="S258" s="39"/>
    </row>
    <row r="259" spans="1:20">
      <c r="A259" s="6" t="s">
        <v>202</v>
      </c>
      <c r="B259" s="6" t="s">
        <v>197</v>
      </c>
      <c r="C259" s="7" t="s">
        <v>231</v>
      </c>
      <c r="D259" s="9">
        <v>45.13</v>
      </c>
      <c r="E259" s="9">
        <v>0.1</v>
      </c>
      <c r="F259" s="8">
        <v>3.27</v>
      </c>
      <c r="G259" s="8">
        <v>8.5399999999999991</v>
      </c>
      <c r="H259" s="8">
        <v>0.13</v>
      </c>
      <c r="I259" s="8">
        <v>38.520000000000003</v>
      </c>
      <c r="J259" s="8">
        <v>3.35</v>
      </c>
      <c r="K259" s="8">
        <v>0</v>
      </c>
      <c r="L259" s="8">
        <v>0.01</v>
      </c>
      <c r="Q259" s="8">
        <f t="shared" si="37"/>
        <v>99.050000000000011</v>
      </c>
      <c r="R259" s="37">
        <f t="shared" si="38"/>
        <v>89.935204533813661</v>
      </c>
      <c r="S259" s="39"/>
    </row>
    <row r="260" spans="1:20">
      <c r="A260" s="6" t="s">
        <v>192</v>
      </c>
      <c r="B260" s="6" t="s">
        <v>197</v>
      </c>
      <c r="C260" s="7" t="s">
        <v>233</v>
      </c>
      <c r="D260" s="9">
        <v>43.77</v>
      </c>
      <c r="E260" s="9">
        <v>0.1</v>
      </c>
      <c r="F260" s="8">
        <v>2.69</v>
      </c>
      <c r="G260" s="8">
        <v>9.3000000000000007</v>
      </c>
      <c r="H260" s="8">
        <v>0.14000000000000001</v>
      </c>
      <c r="I260" s="8">
        <v>40.799999999999997</v>
      </c>
      <c r="J260" s="8">
        <v>2.2999999999999998</v>
      </c>
      <c r="L260" s="8">
        <v>0.14000000000000001</v>
      </c>
      <c r="M260" s="8">
        <v>0.02</v>
      </c>
      <c r="N260" s="8">
        <v>0.66149491904200508</v>
      </c>
      <c r="O260" s="8">
        <v>0.27984166465053995</v>
      </c>
      <c r="Q260" s="8">
        <f t="shared" ref="Q260:Q264" si="39">SUM(D260:P260)</f>
        <v>100.20133658369252</v>
      </c>
      <c r="R260" s="37">
        <f t="shared" ref="R260:R264" si="40">(I260/40.304)/(I260/40.304+G260*0.8998/71.844)*100</f>
        <v>89.681229063015039</v>
      </c>
      <c r="S260" s="39">
        <f>(N260/151.9192)/(N260/151.9192+F260/101.9601)*100</f>
        <v>14.166110172268473</v>
      </c>
    </row>
    <row r="261" spans="1:20">
      <c r="A261" s="6" t="s">
        <v>193</v>
      </c>
      <c r="B261" s="6" t="s">
        <v>197</v>
      </c>
      <c r="C261" s="7" t="s">
        <v>233</v>
      </c>
      <c r="D261" s="9">
        <v>42.44</v>
      </c>
      <c r="E261" s="9">
        <v>0.05</v>
      </c>
      <c r="F261" s="8">
        <v>1.99</v>
      </c>
      <c r="G261" s="8">
        <v>9.06</v>
      </c>
      <c r="H261" s="8">
        <v>0.14000000000000001</v>
      </c>
      <c r="I261" s="8">
        <v>40.619999999999997</v>
      </c>
      <c r="J261" s="8">
        <v>1.64</v>
      </c>
      <c r="L261" s="8">
        <v>0.11</v>
      </c>
      <c r="M261" s="8">
        <v>0.01</v>
      </c>
      <c r="N261" s="8">
        <v>0.82138785793549907</v>
      </c>
      <c r="O261" s="8">
        <v>0.28149602646975647</v>
      </c>
      <c r="Q261" s="8">
        <f t="shared" si="39"/>
        <v>97.162883884405261</v>
      </c>
      <c r="R261" s="37">
        <f t="shared" si="40"/>
        <v>89.880534799557182</v>
      </c>
      <c r="S261" s="39">
        <f>(N261/151.9192)/(N261/151.9192+F261/101.9601)*100</f>
        <v>21.692755932259406</v>
      </c>
    </row>
    <row r="262" spans="1:20">
      <c r="A262" s="6" t="s">
        <v>194</v>
      </c>
      <c r="B262" s="6" t="s">
        <v>197</v>
      </c>
      <c r="C262" s="7" t="s">
        <v>233</v>
      </c>
      <c r="D262" s="9">
        <v>43.31</v>
      </c>
      <c r="E262" s="9">
        <v>0.06</v>
      </c>
      <c r="F262" s="8">
        <v>2.2999999999999998</v>
      </c>
      <c r="G262" s="8">
        <v>9.34</v>
      </c>
      <c r="H262" s="8">
        <v>0.14000000000000001</v>
      </c>
      <c r="I262" s="8">
        <v>41.51</v>
      </c>
      <c r="J262" s="8">
        <v>2.0099999999999998</v>
      </c>
      <c r="L262" s="8">
        <v>0.1</v>
      </c>
      <c r="M262" s="8">
        <v>0.03</v>
      </c>
      <c r="N262" s="8">
        <v>0.75854145599381495</v>
      </c>
      <c r="O262" s="8">
        <v>0.29040412857322973</v>
      </c>
      <c r="Q262" s="8">
        <f t="shared" si="39"/>
        <v>99.848945584567048</v>
      </c>
      <c r="R262" s="37">
        <f t="shared" si="40"/>
        <v>89.800549558317698</v>
      </c>
      <c r="S262" s="39">
        <f>(N262/151.9192)/(N262/151.9192+F262/101.9601)*100</f>
        <v>18.123030888682646</v>
      </c>
    </row>
    <row r="263" spans="1:20">
      <c r="A263" s="6" t="s">
        <v>195</v>
      </c>
      <c r="B263" s="6" t="s">
        <v>197</v>
      </c>
      <c r="C263" s="7" t="s">
        <v>233</v>
      </c>
      <c r="D263" s="9">
        <v>43.58</v>
      </c>
      <c r="E263" s="9">
        <v>0.08</v>
      </c>
      <c r="F263" s="8">
        <v>2.81</v>
      </c>
      <c r="G263" s="8">
        <v>8.82</v>
      </c>
      <c r="H263" s="8">
        <v>0.13</v>
      </c>
      <c r="I263" s="8">
        <v>39.380000000000003</v>
      </c>
      <c r="J263" s="8">
        <v>2.89</v>
      </c>
      <c r="L263" s="8">
        <v>0.01</v>
      </c>
      <c r="M263" s="8">
        <v>0.01</v>
      </c>
      <c r="N263" s="8">
        <v>0.77491075138327692</v>
      </c>
      <c r="O263" s="8">
        <v>0.269151942126372</v>
      </c>
      <c r="Q263" s="8">
        <f t="shared" si="39"/>
        <v>98.754062693509667</v>
      </c>
      <c r="R263" s="37">
        <f t="shared" si="40"/>
        <v>89.84267849354039</v>
      </c>
      <c r="S263" s="39">
        <f>(N263/151.9192)/(N263/151.9192+F263/101.9601)*100</f>
        <v>15.617616159810883</v>
      </c>
    </row>
    <row r="264" spans="1:20">
      <c r="A264" s="6" t="s">
        <v>196</v>
      </c>
      <c r="B264" s="6" t="s">
        <v>197</v>
      </c>
      <c r="C264" s="7" t="s">
        <v>233</v>
      </c>
      <c r="D264" s="9">
        <v>45.13</v>
      </c>
      <c r="E264" s="9">
        <v>0.1</v>
      </c>
      <c r="F264" s="8">
        <v>3.27</v>
      </c>
      <c r="G264" s="8">
        <v>8.5399999999999991</v>
      </c>
      <c r="H264" s="8">
        <v>0.13</v>
      </c>
      <c r="I264" s="8">
        <v>38.520000000000003</v>
      </c>
      <c r="J264" s="8">
        <v>3.35</v>
      </c>
      <c r="L264" s="8" t="s">
        <v>130</v>
      </c>
      <c r="M264" s="8">
        <v>0.01</v>
      </c>
      <c r="N264" s="8">
        <v>0.70212584866941941</v>
      </c>
      <c r="O264" s="8">
        <v>0.25553527176820562</v>
      </c>
      <c r="Q264" s="8">
        <f t="shared" si="39"/>
        <v>100.00766112043765</v>
      </c>
      <c r="R264" s="37">
        <f t="shared" si="40"/>
        <v>89.935204533813661</v>
      </c>
      <c r="S264" s="39">
        <f>(N264/151.9192)/(N264/151.9192+F264/101.9601)*100</f>
        <v>12.595580551562305</v>
      </c>
    </row>
    <row r="265" spans="1:20">
      <c r="A265" s="18"/>
      <c r="B265" s="18"/>
      <c r="C265" s="11"/>
      <c r="D265" s="28"/>
      <c r="E265" s="28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40"/>
      <c r="S265" s="39"/>
      <c r="T265" s="18"/>
    </row>
    <row r="266" spans="1:20" ht="13.5">
      <c r="A266" s="47" t="s">
        <v>436</v>
      </c>
      <c r="B266" s="18"/>
      <c r="C266" s="11"/>
      <c r="D266" s="28"/>
      <c r="E266" s="28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40"/>
      <c r="S266" s="39"/>
      <c r="T266" s="18"/>
    </row>
    <row r="267" spans="1:20">
      <c r="A267" s="18" t="s">
        <v>306</v>
      </c>
      <c r="B267" s="18" t="s">
        <v>312</v>
      </c>
      <c r="C267" s="7" t="s">
        <v>313</v>
      </c>
      <c r="D267" s="32">
        <v>44.11</v>
      </c>
      <c r="E267" s="28">
        <v>0.1</v>
      </c>
      <c r="F267" s="28">
        <v>3.27</v>
      </c>
      <c r="G267" s="29">
        <v>8.94</v>
      </c>
      <c r="H267" s="29">
        <v>0.13</v>
      </c>
      <c r="I267" s="29">
        <v>39.68</v>
      </c>
      <c r="J267" s="29">
        <v>2.91</v>
      </c>
      <c r="K267" s="29"/>
      <c r="L267" s="29">
        <v>0.04</v>
      </c>
      <c r="M267" s="29"/>
      <c r="N267" s="29">
        <v>0.64467810727640484</v>
      </c>
      <c r="O267" s="29">
        <v>0.27474984921643658</v>
      </c>
      <c r="P267" s="29"/>
      <c r="Q267" s="29">
        <f t="shared" ref="Q267:Q340" si="41">SUM(D267:P267)</f>
        <v>100.09942795649285</v>
      </c>
      <c r="R267" s="40">
        <f t="shared" ref="R267:R341" si="42">(I267/40.304)/(I267/40.304+G267*0.8998/71.844)*100</f>
        <v>89.788485965892278</v>
      </c>
      <c r="S267" s="39">
        <f t="shared" ref="S267:S271" si="43">(N267/151.9192)/(N267/151.9192+F267/101.9601)*100</f>
        <v>11.685439933996038</v>
      </c>
      <c r="T267" s="18"/>
    </row>
    <row r="268" spans="1:20">
      <c r="A268" s="18" t="s">
        <v>307</v>
      </c>
      <c r="B268" s="18" t="s">
        <v>312</v>
      </c>
      <c r="C268" s="7" t="s">
        <v>313</v>
      </c>
      <c r="D268" s="32">
        <v>45.5</v>
      </c>
      <c r="E268" s="28">
        <v>0.12</v>
      </c>
      <c r="F268" s="28">
        <v>3.7</v>
      </c>
      <c r="G268" s="29">
        <v>8.8000000000000007</v>
      </c>
      <c r="H268" s="29">
        <v>0.12</v>
      </c>
      <c r="I268" s="29">
        <v>36.99</v>
      </c>
      <c r="J268" s="29">
        <v>3.22</v>
      </c>
      <c r="K268" s="29"/>
      <c r="L268" s="29">
        <v>0.02</v>
      </c>
      <c r="M268" s="29"/>
      <c r="N268" s="29"/>
      <c r="O268" s="29"/>
      <c r="P268" s="29"/>
      <c r="Q268" s="29">
        <f t="shared" si="41"/>
        <v>98.47</v>
      </c>
      <c r="R268" s="40">
        <f t="shared" si="42"/>
        <v>89.278647435262272</v>
      </c>
      <c r="S268" s="39"/>
      <c r="T268" s="18"/>
    </row>
    <row r="269" spans="1:20">
      <c r="A269" s="18" t="s">
        <v>308</v>
      </c>
      <c r="B269" s="18" t="s">
        <v>312</v>
      </c>
      <c r="C269" s="7" t="s">
        <v>313</v>
      </c>
      <c r="D269" s="32">
        <v>44.17</v>
      </c>
      <c r="E269" s="28">
        <v>0.11</v>
      </c>
      <c r="F269" s="28">
        <v>3.47</v>
      </c>
      <c r="G269" s="29">
        <v>8.67</v>
      </c>
      <c r="H269" s="29">
        <v>0.13</v>
      </c>
      <c r="I269" s="29">
        <v>39.47</v>
      </c>
      <c r="J269" s="29">
        <v>2.91</v>
      </c>
      <c r="K269" s="29"/>
      <c r="L269" s="29">
        <v>0.04</v>
      </c>
      <c r="M269" s="29"/>
      <c r="N269" s="29">
        <v>0.90430357632921554</v>
      </c>
      <c r="O269" s="29">
        <v>0.25998793049985175</v>
      </c>
      <c r="P269" s="29"/>
      <c r="Q269" s="29">
        <f t="shared" si="41"/>
        <v>100.13429150682907</v>
      </c>
      <c r="R269" s="40">
        <f t="shared" si="42"/>
        <v>90.018674477205238</v>
      </c>
      <c r="S269" s="39">
        <f t="shared" si="43"/>
        <v>14.886739513606745</v>
      </c>
    </row>
    <row r="270" spans="1:20">
      <c r="A270" s="18" t="s">
        <v>309</v>
      </c>
      <c r="B270" s="18" t="s">
        <v>312</v>
      </c>
      <c r="C270" s="7" t="s">
        <v>313</v>
      </c>
      <c r="D270" s="32">
        <v>43.21</v>
      </c>
      <c r="E270" s="28">
        <v>0.17</v>
      </c>
      <c r="F270" s="28">
        <v>3.95</v>
      </c>
      <c r="G270" s="29">
        <v>9.11</v>
      </c>
      <c r="H270" s="29">
        <v>0.14000000000000001</v>
      </c>
      <c r="I270" s="29">
        <v>36.51</v>
      </c>
      <c r="J270" s="29">
        <v>3.46</v>
      </c>
      <c r="K270" s="29"/>
      <c r="L270" s="29">
        <v>0.02</v>
      </c>
      <c r="M270" s="29"/>
      <c r="N270" s="29">
        <v>0.64263151011044795</v>
      </c>
      <c r="O270" s="29">
        <v>0.23491812026565168</v>
      </c>
      <c r="P270" s="29"/>
      <c r="Q270" s="29">
        <f t="shared" si="41"/>
        <v>97.447549630376088</v>
      </c>
      <c r="R270" s="40">
        <f t="shared" si="42"/>
        <v>88.813615820671174</v>
      </c>
      <c r="S270" s="39">
        <f t="shared" si="43"/>
        <v>9.8441131855250426</v>
      </c>
    </row>
    <row r="271" spans="1:20">
      <c r="A271" s="18" t="s">
        <v>310</v>
      </c>
      <c r="B271" s="18" t="s">
        <v>312</v>
      </c>
      <c r="C271" s="7" t="s">
        <v>313</v>
      </c>
      <c r="D271" s="32">
        <v>44.59</v>
      </c>
      <c r="E271" s="28">
        <v>7.0000000000000007E-2</v>
      </c>
      <c r="F271" s="28">
        <v>2.91</v>
      </c>
      <c r="G271" s="29">
        <v>8.68</v>
      </c>
      <c r="H271" s="29">
        <v>0.13</v>
      </c>
      <c r="I271" s="29">
        <v>39.92</v>
      </c>
      <c r="J271" s="29">
        <v>2.5499999999999998</v>
      </c>
      <c r="K271" s="29"/>
      <c r="L271" s="29">
        <v>0.01</v>
      </c>
      <c r="M271" s="29"/>
      <c r="N271" s="29">
        <v>0.71513952399006175</v>
      </c>
      <c r="O271" s="29">
        <v>0.27067759577737871</v>
      </c>
      <c r="P271" s="29"/>
      <c r="Q271" s="29">
        <f t="shared" si="41"/>
        <v>99.84581711976746</v>
      </c>
      <c r="R271" s="40">
        <f t="shared" si="42"/>
        <v>90.109804532743453</v>
      </c>
      <c r="S271" s="39">
        <f t="shared" si="43"/>
        <v>14.158372187386895</v>
      </c>
    </row>
    <row r="272" spans="1:20">
      <c r="A272" s="18" t="s">
        <v>311</v>
      </c>
      <c r="B272" s="18" t="s">
        <v>312</v>
      </c>
      <c r="C272" s="7" t="s">
        <v>313</v>
      </c>
      <c r="D272" s="32">
        <v>43.9</v>
      </c>
      <c r="E272" s="28">
        <v>7.0000000000000007E-2</v>
      </c>
      <c r="F272" s="28">
        <v>1.9</v>
      </c>
      <c r="G272" s="29">
        <v>9</v>
      </c>
      <c r="H272" s="29">
        <v>0.13</v>
      </c>
      <c r="I272" s="29">
        <v>43.26</v>
      </c>
      <c r="J272" s="29">
        <v>1.53</v>
      </c>
      <c r="K272" s="29"/>
      <c r="L272" s="29">
        <v>0.03</v>
      </c>
      <c r="M272" s="29"/>
      <c r="N272" s="29"/>
      <c r="O272" s="29"/>
      <c r="P272" s="29"/>
      <c r="Q272" s="29">
        <f t="shared" si="41"/>
        <v>99.82</v>
      </c>
      <c r="R272" s="40">
        <f t="shared" si="42"/>
        <v>90.496344881237064</v>
      </c>
      <c r="S272" s="39"/>
    </row>
    <row r="273" spans="1:22">
      <c r="A273" s="18" t="s">
        <v>514</v>
      </c>
      <c r="B273" s="18" t="s">
        <v>312</v>
      </c>
      <c r="C273" s="7" t="s">
        <v>516</v>
      </c>
      <c r="D273" s="32">
        <v>44.53</v>
      </c>
      <c r="E273" s="28">
        <v>0.15</v>
      </c>
      <c r="F273" s="28">
        <v>2.92</v>
      </c>
      <c r="G273" s="29">
        <v>8.67</v>
      </c>
      <c r="H273" s="29">
        <v>0.13</v>
      </c>
      <c r="I273" s="29">
        <v>40.799999999999997</v>
      </c>
      <c r="J273" s="29">
        <v>2.0699999999999998</v>
      </c>
      <c r="K273" s="29">
        <v>0.35</v>
      </c>
      <c r="L273" s="29">
        <v>7.0000000000000007E-2</v>
      </c>
      <c r="M273" s="29">
        <v>0.02</v>
      </c>
      <c r="N273" s="29"/>
      <c r="O273" s="29"/>
      <c r="P273" s="29">
        <v>0.55000000000000004</v>
      </c>
      <c r="Q273" s="29">
        <v>100.25999999999998</v>
      </c>
      <c r="R273" s="40">
        <f t="shared" si="42"/>
        <v>90.312525824342799</v>
      </c>
      <c r="S273" s="39"/>
    </row>
    <row r="274" spans="1:22">
      <c r="A274" s="18" t="s">
        <v>504</v>
      </c>
      <c r="B274" s="18" t="s">
        <v>312</v>
      </c>
      <c r="C274" s="7" t="s">
        <v>516</v>
      </c>
      <c r="D274" s="32">
        <v>43.91</v>
      </c>
      <c r="E274" s="28">
        <v>0.31</v>
      </c>
      <c r="F274" s="28">
        <v>3.54</v>
      </c>
      <c r="G274" s="29">
        <v>9.1199999999999992</v>
      </c>
      <c r="H274" s="29">
        <v>0.13</v>
      </c>
      <c r="I274" s="29">
        <v>39.299999999999997</v>
      </c>
      <c r="J274" s="29">
        <v>2.37</v>
      </c>
      <c r="K274" s="29">
        <v>0.51</v>
      </c>
      <c r="L274" s="29">
        <v>0.23</v>
      </c>
      <c r="M274" s="29">
        <v>0.06</v>
      </c>
      <c r="N274" s="29"/>
      <c r="O274" s="29"/>
      <c r="P274" s="29">
        <v>0.34</v>
      </c>
      <c r="Q274" s="29">
        <v>99.820000000000022</v>
      </c>
      <c r="R274" s="40">
        <f t="shared" si="42"/>
        <v>89.514280238249782</v>
      </c>
      <c r="S274" s="39"/>
    </row>
    <row r="275" spans="1:22">
      <c r="A275" s="18" t="s">
        <v>505</v>
      </c>
      <c r="B275" s="18" t="s">
        <v>312</v>
      </c>
      <c r="C275" s="7" t="s">
        <v>516</v>
      </c>
      <c r="D275" s="32">
        <v>43.67</v>
      </c>
      <c r="E275" s="28">
        <v>0.12</v>
      </c>
      <c r="F275" s="28">
        <v>2.5099999999999998</v>
      </c>
      <c r="G275" s="29">
        <v>8.83</v>
      </c>
      <c r="H275" s="29">
        <v>0.13</v>
      </c>
      <c r="I275" s="29">
        <v>42.4</v>
      </c>
      <c r="J275" s="29">
        <v>1.88</v>
      </c>
      <c r="K275" s="29">
        <v>0.34</v>
      </c>
      <c r="L275" s="29">
        <v>0.04</v>
      </c>
      <c r="M275" s="29">
        <v>0.02</v>
      </c>
      <c r="N275" s="29"/>
      <c r="O275" s="29"/>
      <c r="P275" s="29">
        <v>0.31</v>
      </c>
      <c r="Q275" s="29">
        <v>100.25</v>
      </c>
      <c r="R275" s="40">
        <f t="shared" si="42"/>
        <v>90.487650596936902</v>
      </c>
      <c r="S275" s="39"/>
    </row>
    <row r="276" spans="1:22">
      <c r="A276" s="18" t="s">
        <v>506</v>
      </c>
      <c r="B276" s="18" t="s">
        <v>312</v>
      </c>
      <c r="C276" s="7" t="s">
        <v>516</v>
      </c>
      <c r="D276" s="32">
        <v>45.23</v>
      </c>
      <c r="E276" s="28">
        <v>0.03</v>
      </c>
      <c r="F276" s="28">
        <v>0.16</v>
      </c>
      <c r="G276" s="29">
        <v>8.32</v>
      </c>
      <c r="H276" s="29">
        <v>0.12</v>
      </c>
      <c r="I276" s="29">
        <v>43</v>
      </c>
      <c r="J276" s="29">
        <v>1.1000000000000001</v>
      </c>
      <c r="K276" s="29">
        <v>0.24</v>
      </c>
      <c r="L276" s="29">
        <v>0.06</v>
      </c>
      <c r="M276" s="29" t="s">
        <v>130</v>
      </c>
      <c r="N276" s="29"/>
      <c r="O276" s="29"/>
      <c r="P276" s="29">
        <v>0.5</v>
      </c>
      <c r="Q276" s="29">
        <v>98.759999999999977</v>
      </c>
      <c r="R276" s="40">
        <f t="shared" si="42"/>
        <v>91.102111703725029</v>
      </c>
      <c r="S276" s="39"/>
    </row>
    <row r="277" spans="1:22">
      <c r="A277" s="18" t="s">
        <v>507</v>
      </c>
      <c r="B277" s="18" t="s">
        <v>312</v>
      </c>
      <c r="C277" s="7" t="s">
        <v>516</v>
      </c>
      <c r="D277" s="32">
        <v>45.11</v>
      </c>
      <c r="E277" s="28">
        <v>0.09</v>
      </c>
      <c r="F277" s="28">
        <v>3.45</v>
      </c>
      <c r="G277" s="29">
        <v>8.6300000000000008</v>
      </c>
      <c r="H277" s="29">
        <v>0.13</v>
      </c>
      <c r="I277" s="29">
        <v>38.700000000000003</v>
      </c>
      <c r="J277" s="29">
        <v>3.02</v>
      </c>
      <c r="K277" s="29">
        <v>0.34</v>
      </c>
      <c r="L277" s="29">
        <v>0.02</v>
      </c>
      <c r="M277" s="29" t="s">
        <v>130</v>
      </c>
      <c r="N277" s="29"/>
      <c r="O277" s="29"/>
      <c r="P277" s="29">
        <v>0.64</v>
      </c>
      <c r="Q277" s="29">
        <v>100.13000000000001</v>
      </c>
      <c r="R277" s="40">
        <f t="shared" si="42"/>
        <v>89.882387013750488</v>
      </c>
      <c r="S277" s="39"/>
    </row>
    <row r="278" spans="1:22">
      <c r="A278" s="18" t="s">
        <v>515</v>
      </c>
      <c r="B278" s="18" t="s">
        <v>312</v>
      </c>
      <c r="C278" s="7" t="s">
        <v>516</v>
      </c>
      <c r="D278" s="32">
        <v>43.49</v>
      </c>
      <c r="E278" s="28">
        <v>0.13</v>
      </c>
      <c r="F278" s="28">
        <v>2.66</v>
      </c>
      <c r="G278" s="29">
        <v>8.83</v>
      </c>
      <c r="H278" s="29">
        <v>0.13</v>
      </c>
      <c r="I278" s="29">
        <v>41.9</v>
      </c>
      <c r="J278" s="29">
        <v>1.98</v>
      </c>
      <c r="K278" s="29">
        <v>0.36</v>
      </c>
      <c r="L278" s="29">
        <v>0.08</v>
      </c>
      <c r="M278" s="29">
        <v>0.03</v>
      </c>
      <c r="N278" s="29"/>
      <c r="O278" s="29"/>
      <c r="P278" s="29">
        <v>0.02</v>
      </c>
      <c r="Q278" s="29">
        <v>99.61</v>
      </c>
      <c r="R278" s="40">
        <f t="shared" si="42"/>
        <v>90.385052243982372</v>
      </c>
      <c r="S278" s="39"/>
    </row>
    <row r="279" spans="1:22">
      <c r="A279" s="18" t="s">
        <v>367</v>
      </c>
      <c r="B279" s="18" t="s">
        <v>345</v>
      </c>
      <c r="C279" s="7" t="s">
        <v>356</v>
      </c>
      <c r="D279" s="8">
        <v>43.64</v>
      </c>
      <c r="E279" s="8">
        <v>0.09</v>
      </c>
      <c r="F279" s="8">
        <v>3.33</v>
      </c>
      <c r="G279" s="8">
        <v>8.3000000000000007</v>
      </c>
      <c r="H279" s="8">
        <v>0.12</v>
      </c>
      <c r="I279" s="8">
        <v>39.96</v>
      </c>
      <c r="J279" s="8">
        <v>3.18</v>
      </c>
      <c r="K279" s="8">
        <v>0.19</v>
      </c>
      <c r="L279" s="8">
        <v>0.01</v>
      </c>
      <c r="M279" s="8">
        <v>0.02</v>
      </c>
      <c r="N279" s="29">
        <v>0.84711103640465357</v>
      </c>
      <c r="O279" s="29">
        <v>0.2195210875498779</v>
      </c>
      <c r="P279" s="10">
        <v>-0.34</v>
      </c>
      <c r="Q279" s="29">
        <f t="shared" ref="Q279:Q289" si="44">SUM(D279:P279)</f>
        <v>99.566632123954534</v>
      </c>
      <c r="R279" s="40">
        <f t="shared" ref="R279:R289" si="45">(I279/40.304)/(I279/40.304+G279*0.8998/71.844)*100</f>
        <v>90.510265017926002</v>
      </c>
      <c r="S279" s="39">
        <f t="shared" ref="S279:S319" si="46">(N279/151.9192)/(N279/151.9192+F279/101.9601)*100</f>
        <v>14.583319309778009</v>
      </c>
      <c r="V279" s="8"/>
    </row>
    <row r="280" spans="1:22">
      <c r="A280" s="18" t="s">
        <v>346</v>
      </c>
      <c r="B280" s="18" t="s">
        <v>345</v>
      </c>
      <c r="C280" s="7" t="s">
        <v>356</v>
      </c>
      <c r="D280" s="8">
        <v>41.42</v>
      </c>
      <c r="E280" s="8">
        <v>0.04</v>
      </c>
      <c r="F280" s="8">
        <v>0.81</v>
      </c>
      <c r="G280" s="8">
        <v>8.93</v>
      </c>
      <c r="H280" s="8">
        <v>0.12</v>
      </c>
      <c r="I280" s="8">
        <v>46.27</v>
      </c>
      <c r="J280" s="8">
        <v>1.28</v>
      </c>
      <c r="K280" s="8">
        <v>0.04</v>
      </c>
      <c r="L280" s="8">
        <v>0.01</v>
      </c>
      <c r="M280" s="8">
        <v>0.02</v>
      </c>
      <c r="N280" s="29">
        <v>0.68107961174011133</v>
      </c>
      <c r="O280" s="29">
        <v>0.26775209751011186</v>
      </c>
      <c r="P280" s="10">
        <v>-0.49</v>
      </c>
      <c r="Q280" s="29">
        <f t="shared" si="44"/>
        <v>99.398831709250246</v>
      </c>
      <c r="R280" s="40">
        <f t="shared" si="45"/>
        <v>91.122676213471891</v>
      </c>
      <c r="S280" s="39">
        <f t="shared" si="46"/>
        <v>36.074726314591622</v>
      </c>
      <c r="V280" s="8"/>
    </row>
    <row r="281" spans="1:22">
      <c r="A281" s="18" t="s">
        <v>347</v>
      </c>
      <c r="B281" s="18" t="s">
        <v>345</v>
      </c>
      <c r="C281" s="7" t="s">
        <v>356</v>
      </c>
      <c r="D281" s="8">
        <v>42.44</v>
      </c>
      <c r="E281" s="8">
        <v>7.0000000000000007E-2</v>
      </c>
      <c r="F281" s="8">
        <v>1.22</v>
      </c>
      <c r="G281" s="8">
        <v>9.3800000000000008</v>
      </c>
      <c r="H281" s="8">
        <v>0.17</v>
      </c>
      <c r="I281" s="8">
        <v>44.74</v>
      </c>
      <c r="J281" s="8">
        <v>0.66</v>
      </c>
      <c r="K281" s="8">
        <v>0.04</v>
      </c>
      <c r="L281" s="8">
        <v>0.01</v>
      </c>
      <c r="M281" s="8">
        <v>0.01</v>
      </c>
      <c r="N281" s="29">
        <v>0.76760303022726717</v>
      </c>
      <c r="O281" s="29">
        <v>0.2626617534509843</v>
      </c>
      <c r="P281" s="10">
        <v>-0.44</v>
      </c>
      <c r="Q281" s="29">
        <f t="shared" si="44"/>
        <v>99.330264783678274</v>
      </c>
      <c r="R281" s="40">
        <f t="shared" si="45"/>
        <v>90.429779078467902</v>
      </c>
      <c r="S281" s="39">
        <f t="shared" si="46"/>
        <v>29.690064320666082</v>
      </c>
      <c r="V281" s="8"/>
    </row>
    <row r="282" spans="1:22">
      <c r="A282" s="18" t="s">
        <v>348</v>
      </c>
      <c r="B282" s="18" t="s">
        <v>345</v>
      </c>
      <c r="C282" s="7" t="s">
        <v>356</v>
      </c>
      <c r="D282" s="8">
        <v>42.7</v>
      </c>
      <c r="E282" s="8">
        <v>0.02</v>
      </c>
      <c r="F282" s="8">
        <v>1.1200000000000001</v>
      </c>
      <c r="G282" s="8">
        <v>9.3800000000000008</v>
      </c>
      <c r="H282" s="8">
        <v>0.18</v>
      </c>
      <c r="I282" s="8">
        <v>44.3</v>
      </c>
      <c r="J282" s="8">
        <v>0.94</v>
      </c>
      <c r="K282" s="8">
        <v>0.08</v>
      </c>
      <c r="L282" s="8">
        <v>0.01</v>
      </c>
      <c r="M282" s="8">
        <v>0.02</v>
      </c>
      <c r="N282" s="29">
        <v>0.65477181557847619</v>
      </c>
      <c r="O282" s="29">
        <v>0.25706237498594398</v>
      </c>
      <c r="P282" s="10">
        <v>-0.41</v>
      </c>
      <c r="Q282" s="29">
        <f t="shared" si="44"/>
        <v>99.251834190564423</v>
      </c>
      <c r="R282" s="40">
        <f t="shared" si="45"/>
        <v>90.343903482371829</v>
      </c>
      <c r="S282" s="39">
        <f t="shared" si="46"/>
        <v>28.179718266358261</v>
      </c>
      <c r="V282" s="8"/>
    </row>
    <row r="283" spans="1:22">
      <c r="A283" s="18" t="s">
        <v>349</v>
      </c>
      <c r="B283" s="18" t="s">
        <v>345</v>
      </c>
      <c r="C283" s="7" t="s">
        <v>356</v>
      </c>
      <c r="D283" s="8">
        <v>43.39</v>
      </c>
      <c r="E283" s="8">
        <v>7.0000000000000007E-2</v>
      </c>
      <c r="F283" s="8">
        <v>2.5299999999999998</v>
      </c>
      <c r="G283" s="8">
        <v>9.08</v>
      </c>
      <c r="H283" s="8">
        <v>0.16</v>
      </c>
      <c r="I283" s="8">
        <v>41.2</v>
      </c>
      <c r="J283" s="8">
        <v>2.2999999999999998</v>
      </c>
      <c r="K283" s="8">
        <v>0.14000000000000001</v>
      </c>
      <c r="L283" s="8">
        <v>0.01</v>
      </c>
      <c r="M283" s="8">
        <v>0.01</v>
      </c>
      <c r="N283" s="29">
        <v>0.60244853210144611</v>
      </c>
      <c r="O283" s="29">
        <v>0.23695551595238989</v>
      </c>
      <c r="P283" s="10">
        <v>-0.43</v>
      </c>
      <c r="Q283" s="29">
        <f t="shared" si="44"/>
        <v>99.299404048053844</v>
      </c>
      <c r="R283" s="40">
        <f t="shared" si="45"/>
        <v>89.988912220060826</v>
      </c>
      <c r="S283" s="39">
        <f t="shared" si="46"/>
        <v>13.7793384674961</v>
      </c>
      <c r="V283" s="8"/>
    </row>
    <row r="284" spans="1:22">
      <c r="A284" s="18" t="s">
        <v>350</v>
      </c>
      <c r="B284" s="18" t="s">
        <v>345</v>
      </c>
      <c r="C284" s="7" t="s">
        <v>356</v>
      </c>
      <c r="D284" s="8">
        <v>42.59</v>
      </c>
      <c r="E284" s="8">
        <v>0.03</v>
      </c>
      <c r="F284" s="8">
        <v>1.54</v>
      </c>
      <c r="G284" s="8">
        <v>8.57</v>
      </c>
      <c r="H284" s="8">
        <v>0.14000000000000001</v>
      </c>
      <c r="I284" s="8">
        <v>44.27</v>
      </c>
      <c r="J284" s="8">
        <v>1.51</v>
      </c>
      <c r="K284" s="8">
        <v>0.04</v>
      </c>
      <c r="L284" s="8">
        <v>0.01</v>
      </c>
      <c r="M284" s="8">
        <v>0.01</v>
      </c>
      <c r="N284" s="29">
        <v>0.70271046636190027</v>
      </c>
      <c r="O284" s="29">
        <v>0.24115504980117017</v>
      </c>
      <c r="P284" s="10">
        <v>-0.27</v>
      </c>
      <c r="Q284" s="29">
        <f t="shared" si="44"/>
        <v>99.383865516163112</v>
      </c>
      <c r="R284" s="40">
        <f t="shared" si="45"/>
        <v>91.098071195829505</v>
      </c>
      <c r="S284" s="39">
        <f t="shared" si="46"/>
        <v>23.444860023388824</v>
      </c>
      <c r="V284" s="8"/>
    </row>
    <row r="285" spans="1:22">
      <c r="A285" s="18" t="s">
        <v>351</v>
      </c>
      <c r="B285" s="18" t="s">
        <v>345</v>
      </c>
      <c r="C285" s="7" t="s">
        <v>356</v>
      </c>
      <c r="D285" s="8">
        <v>43.65</v>
      </c>
      <c r="E285" s="8">
        <v>0.09</v>
      </c>
      <c r="F285" s="8">
        <v>1.75</v>
      </c>
      <c r="G285" s="8">
        <v>8.99</v>
      </c>
      <c r="H285" s="8">
        <v>0.16</v>
      </c>
      <c r="I285" s="8">
        <v>43.77</v>
      </c>
      <c r="J285" s="8">
        <v>1.3</v>
      </c>
      <c r="K285" s="8">
        <v>0.18</v>
      </c>
      <c r="L285" s="8" t="s">
        <v>130</v>
      </c>
      <c r="M285" s="8">
        <v>0.01</v>
      </c>
      <c r="N285" s="29">
        <v>0.81788015178061446</v>
      </c>
      <c r="O285" s="29">
        <v>0.26571595988646085</v>
      </c>
      <c r="P285" s="10">
        <v>-0.52</v>
      </c>
      <c r="Q285" s="29">
        <f t="shared" si="44"/>
        <v>100.46359611166709</v>
      </c>
      <c r="R285" s="40">
        <f t="shared" si="45"/>
        <v>90.606133621606972</v>
      </c>
      <c r="S285" s="39">
        <f t="shared" si="46"/>
        <v>23.877223665461912</v>
      </c>
      <c r="V285" s="8"/>
    </row>
    <row r="286" spans="1:22">
      <c r="A286" s="18" t="s">
        <v>352</v>
      </c>
      <c r="B286" s="18" t="s">
        <v>345</v>
      </c>
      <c r="C286" s="7" t="s">
        <v>356</v>
      </c>
      <c r="D286" s="8">
        <v>43.93</v>
      </c>
      <c r="E286" s="8">
        <v>0.13</v>
      </c>
      <c r="F286" s="8">
        <v>3.15</v>
      </c>
      <c r="G286" s="10">
        <v>9.33</v>
      </c>
      <c r="H286" s="10">
        <v>0.15</v>
      </c>
      <c r="I286" s="10">
        <v>40.42</v>
      </c>
      <c r="J286" s="10">
        <v>2.64</v>
      </c>
      <c r="K286" s="10">
        <v>0.3</v>
      </c>
      <c r="L286" s="8" t="s">
        <v>130</v>
      </c>
      <c r="M286" s="10">
        <v>0.01</v>
      </c>
      <c r="N286" s="10">
        <v>0.62992556364804286</v>
      </c>
      <c r="O286" s="10">
        <v>0.24140956700412658</v>
      </c>
      <c r="P286" s="10">
        <v>-0.42</v>
      </c>
      <c r="Q286" s="29">
        <f t="shared" si="44"/>
        <v>100.51133513065217</v>
      </c>
      <c r="R286" s="40">
        <f t="shared" si="45"/>
        <v>89.564250078848772</v>
      </c>
      <c r="S286" s="39">
        <f t="shared" si="46"/>
        <v>11.8331793651087</v>
      </c>
      <c r="V286" s="8"/>
    </row>
    <row r="287" spans="1:22">
      <c r="A287" s="18" t="s">
        <v>353</v>
      </c>
      <c r="B287" s="18" t="s">
        <v>345</v>
      </c>
      <c r="C287" s="7" t="s">
        <v>356</v>
      </c>
      <c r="D287" s="33">
        <v>44.73</v>
      </c>
      <c r="E287" s="29">
        <v>0.15</v>
      </c>
      <c r="F287" s="29">
        <v>3.23</v>
      </c>
      <c r="G287" s="29">
        <v>8.93</v>
      </c>
      <c r="H287" s="29">
        <v>0.15</v>
      </c>
      <c r="I287" s="29">
        <v>39.57</v>
      </c>
      <c r="J287" s="29">
        <v>3.08</v>
      </c>
      <c r="K287" s="29">
        <v>0.22</v>
      </c>
      <c r="L287" s="29" t="s">
        <v>130</v>
      </c>
      <c r="M287" s="29">
        <v>0.01</v>
      </c>
      <c r="N287" s="29">
        <v>0.77227997176711338</v>
      </c>
      <c r="O287" s="29">
        <v>0.22550224181935283</v>
      </c>
      <c r="P287" s="10">
        <v>-0.45</v>
      </c>
      <c r="Q287" s="29">
        <f t="shared" si="44"/>
        <v>100.61778221358647</v>
      </c>
      <c r="R287" s="40">
        <f t="shared" si="45"/>
        <v>89.773284840389778</v>
      </c>
      <c r="S287" s="39">
        <f t="shared" si="46"/>
        <v>13.827907799750077</v>
      </c>
      <c r="U287" s="29"/>
    </row>
    <row r="288" spans="1:22">
      <c r="A288" s="18" t="s">
        <v>354</v>
      </c>
      <c r="B288" s="18" t="s">
        <v>345</v>
      </c>
      <c r="C288" s="7" t="s">
        <v>356</v>
      </c>
      <c r="D288" s="33">
        <v>42.51</v>
      </c>
      <c r="E288" s="29">
        <v>0.02</v>
      </c>
      <c r="F288" s="29">
        <v>0.64</v>
      </c>
      <c r="G288" s="29">
        <v>9.1</v>
      </c>
      <c r="H288" s="29">
        <v>0.13</v>
      </c>
      <c r="I288" s="29">
        <v>45.11</v>
      </c>
      <c r="J288" s="29">
        <v>2.64</v>
      </c>
      <c r="K288" s="29">
        <v>0.4</v>
      </c>
      <c r="L288" s="29">
        <v>0.01</v>
      </c>
      <c r="M288" s="29">
        <v>0.02</v>
      </c>
      <c r="N288" s="29">
        <v>0.890080436801991</v>
      </c>
      <c r="O288" s="29">
        <v>0.26126190883472422</v>
      </c>
      <c r="P288" s="10">
        <v>-0.64</v>
      </c>
      <c r="Q288" s="29">
        <f t="shared" si="44"/>
        <v>101.09134234563673</v>
      </c>
      <c r="R288" s="40">
        <f t="shared" si="45"/>
        <v>90.758170871857217</v>
      </c>
      <c r="S288" s="39">
        <f t="shared" si="46"/>
        <v>48.277592309429778</v>
      </c>
      <c r="U288" s="29"/>
    </row>
    <row r="289" spans="1:24">
      <c r="A289" s="18" t="s">
        <v>355</v>
      </c>
      <c r="B289" s="18" t="s">
        <v>345</v>
      </c>
      <c r="C289" s="7" t="s">
        <v>356</v>
      </c>
      <c r="D289" s="33">
        <v>40.65</v>
      </c>
      <c r="E289" s="29">
        <v>0.02</v>
      </c>
      <c r="F289" s="29">
        <v>0.41</v>
      </c>
      <c r="G289" s="29">
        <v>9.9700000000000006</v>
      </c>
      <c r="H289" s="29">
        <v>0.12</v>
      </c>
      <c r="I289" s="29">
        <v>48.55</v>
      </c>
      <c r="J289" s="29">
        <v>0.47</v>
      </c>
      <c r="K289" s="29">
        <v>0.06</v>
      </c>
      <c r="L289" s="29">
        <v>0.01</v>
      </c>
      <c r="M289" s="29">
        <v>0.02</v>
      </c>
      <c r="N289" s="29">
        <v>0.3510629243347097</v>
      </c>
      <c r="O289" s="29">
        <v>0.30083933389444129</v>
      </c>
      <c r="P289" s="10">
        <v>-0.76</v>
      </c>
      <c r="Q289" s="29">
        <f t="shared" si="44"/>
        <v>100.17190225822915</v>
      </c>
      <c r="R289" s="40">
        <f t="shared" si="45"/>
        <v>90.607646911130601</v>
      </c>
      <c r="S289" s="39">
        <f t="shared" si="46"/>
        <v>36.494639775837612</v>
      </c>
      <c r="U289" s="29"/>
    </row>
    <row r="290" spans="1:24">
      <c r="A290" s="18" t="s">
        <v>368</v>
      </c>
      <c r="B290" s="18" t="s">
        <v>390</v>
      </c>
      <c r="C290" s="7" t="s">
        <v>391</v>
      </c>
      <c r="D290" s="34">
        <v>43.57</v>
      </c>
      <c r="E290" s="34">
        <v>0.11</v>
      </c>
      <c r="F290" s="34">
        <v>3.29</v>
      </c>
      <c r="G290" s="34">
        <v>11.841175816848189</v>
      </c>
      <c r="H290" s="34">
        <v>0.16</v>
      </c>
      <c r="I290" s="34">
        <v>37.450000000000003</v>
      </c>
      <c r="J290" s="34">
        <v>3.49</v>
      </c>
      <c r="K290" s="34">
        <v>0.2</v>
      </c>
      <c r="L290" s="34">
        <v>0.01</v>
      </c>
      <c r="M290" s="34">
        <v>0.04</v>
      </c>
      <c r="N290" s="16">
        <v>0.96198841297712712</v>
      </c>
      <c r="O290" s="16">
        <v>0.21430348488927206</v>
      </c>
      <c r="P290" s="16">
        <v>0.56999999999999995</v>
      </c>
      <c r="Q290" s="29">
        <f t="shared" ref="Q290:Q311" si="47">SUM(D290:P290)</f>
        <v>101.90746771471458</v>
      </c>
      <c r="R290" s="40">
        <f t="shared" ref="R290:R311" si="48">(I290/40.304)/(I290/40.304+G290*0.8998/71.844)*100</f>
        <v>86.236257392361964</v>
      </c>
      <c r="S290" s="39">
        <f t="shared" si="46"/>
        <v>16.404861013046613</v>
      </c>
      <c r="X290" s="8"/>
    </row>
    <row r="291" spans="1:24">
      <c r="A291" s="18" t="s">
        <v>369</v>
      </c>
      <c r="B291" s="18" t="s">
        <v>390</v>
      </c>
      <c r="C291" s="7" t="s">
        <v>391</v>
      </c>
      <c r="D291" s="34">
        <v>42.97</v>
      </c>
      <c r="E291" s="34">
        <v>0.08</v>
      </c>
      <c r="F291" s="34">
        <v>2.91</v>
      </c>
      <c r="G291" s="34">
        <v>11.464405423427428</v>
      </c>
      <c r="H291" s="34">
        <v>0.15</v>
      </c>
      <c r="I291" s="34">
        <v>38.869999999999997</v>
      </c>
      <c r="J291" s="34">
        <v>3.51</v>
      </c>
      <c r="K291" s="34">
        <v>0.21</v>
      </c>
      <c r="L291" s="34">
        <v>0.01</v>
      </c>
      <c r="M291" s="34">
        <v>0.03</v>
      </c>
      <c r="N291" s="16">
        <v>0.96637304567073312</v>
      </c>
      <c r="O291" s="16">
        <v>0.21723043272327044</v>
      </c>
      <c r="P291" s="16">
        <v>0.72</v>
      </c>
      <c r="Q291" s="29">
        <f t="shared" si="47"/>
        <v>102.10800890182142</v>
      </c>
      <c r="R291" s="40">
        <f t="shared" si="48"/>
        <v>87.04118149043029</v>
      </c>
      <c r="S291" s="39">
        <f t="shared" si="46"/>
        <v>18.225769485909922</v>
      </c>
      <c r="X291" s="8"/>
    </row>
    <row r="292" spans="1:24">
      <c r="A292" s="18" t="s">
        <v>370</v>
      </c>
      <c r="B292" s="18" t="s">
        <v>390</v>
      </c>
      <c r="C292" s="7" t="s">
        <v>391</v>
      </c>
      <c r="D292" s="34">
        <v>42.88</v>
      </c>
      <c r="E292" s="34">
        <v>0.11</v>
      </c>
      <c r="F292" s="34">
        <v>3.06</v>
      </c>
      <c r="G292" s="34">
        <v>11.846765947988443</v>
      </c>
      <c r="H292" s="34">
        <v>0.16</v>
      </c>
      <c r="I292" s="34">
        <v>38.65</v>
      </c>
      <c r="J292" s="34">
        <v>3.04</v>
      </c>
      <c r="K292" s="34">
        <v>0.2</v>
      </c>
      <c r="L292" s="34">
        <v>0.01</v>
      </c>
      <c r="M292" s="34">
        <v>0.04</v>
      </c>
      <c r="N292" s="16">
        <v>1.0169424760703207</v>
      </c>
      <c r="O292" s="16">
        <v>0.20692248600353705</v>
      </c>
      <c r="P292" s="16">
        <v>0.79</v>
      </c>
      <c r="Q292" s="29">
        <f t="shared" si="47"/>
        <v>102.01063091006233</v>
      </c>
      <c r="R292" s="40">
        <f t="shared" si="48"/>
        <v>86.600880709653111</v>
      </c>
      <c r="S292" s="39">
        <f t="shared" si="46"/>
        <v>18.236861594861182</v>
      </c>
      <c r="X292" s="8"/>
    </row>
    <row r="293" spans="1:24">
      <c r="A293" s="18" t="s">
        <v>371</v>
      </c>
      <c r="B293" s="18" t="s">
        <v>390</v>
      </c>
      <c r="C293" s="7" t="s">
        <v>391</v>
      </c>
      <c r="D293" s="34">
        <v>41.86</v>
      </c>
      <c r="E293" s="34">
        <v>0.1</v>
      </c>
      <c r="F293" s="34">
        <v>3.7</v>
      </c>
      <c r="G293" s="34">
        <v>13.34458324072016</v>
      </c>
      <c r="H293" s="34">
        <v>0.15</v>
      </c>
      <c r="I293" s="34">
        <v>37.43</v>
      </c>
      <c r="J293" s="34">
        <v>2.93</v>
      </c>
      <c r="K293" s="34">
        <v>0.21</v>
      </c>
      <c r="L293" s="34">
        <v>0.01</v>
      </c>
      <c r="M293" s="34">
        <v>0.05</v>
      </c>
      <c r="N293" s="16">
        <v>0.93831139643165551</v>
      </c>
      <c r="O293" s="16">
        <v>0.2076860376124062</v>
      </c>
      <c r="P293" s="16">
        <v>1.21</v>
      </c>
      <c r="Q293" s="29">
        <f t="shared" si="47"/>
        <v>102.14058067476422</v>
      </c>
      <c r="R293" s="40">
        <f t="shared" si="48"/>
        <v>84.748253455680015</v>
      </c>
      <c r="S293" s="39">
        <f t="shared" si="46"/>
        <v>14.544616727759418</v>
      </c>
      <c r="X293" s="8"/>
    </row>
    <row r="294" spans="1:24">
      <c r="A294" s="18" t="s">
        <v>372</v>
      </c>
      <c r="B294" s="18" t="s">
        <v>390</v>
      </c>
      <c r="C294" s="7" t="s">
        <v>391</v>
      </c>
      <c r="D294" s="34">
        <v>44.37</v>
      </c>
      <c r="E294" s="34">
        <v>0.02</v>
      </c>
      <c r="F294" s="34">
        <v>2.0499999999999998</v>
      </c>
      <c r="G294" s="34">
        <v>10.388637474994443</v>
      </c>
      <c r="H294" s="34">
        <v>0.15</v>
      </c>
      <c r="I294" s="34">
        <v>40.9</v>
      </c>
      <c r="J294" s="34">
        <v>1.99</v>
      </c>
      <c r="K294" s="34">
        <v>0.13</v>
      </c>
      <c r="L294" s="34">
        <v>0.01</v>
      </c>
      <c r="M294" s="34">
        <v>0.05</v>
      </c>
      <c r="N294" s="16">
        <v>1.1286044553341503</v>
      </c>
      <c r="O294" s="16">
        <v>0.25159025512238181</v>
      </c>
      <c r="P294" s="16">
        <v>0.57999999999999996</v>
      </c>
      <c r="Q294" s="29">
        <f t="shared" si="47"/>
        <v>102.01883218545096</v>
      </c>
      <c r="R294" s="40">
        <f t="shared" si="48"/>
        <v>88.635586188182359</v>
      </c>
      <c r="S294" s="39">
        <f t="shared" si="46"/>
        <v>26.980243625280874</v>
      </c>
      <c r="X294" s="8"/>
    </row>
    <row r="295" spans="1:24">
      <c r="A295" s="18" t="s">
        <v>373</v>
      </c>
      <c r="B295" s="18" t="s">
        <v>390</v>
      </c>
      <c r="C295" s="7" t="s">
        <v>391</v>
      </c>
      <c r="D295" s="34">
        <v>41.63</v>
      </c>
      <c r="E295" s="34">
        <v>0.13</v>
      </c>
      <c r="F295" s="34">
        <v>3.64</v>
      </c>
      <c r="G295" s="34">
        <v>10.070731273616358</v>
      </c>
      <c r="H295" s="34">
        <v>0.17</v>
      </c>
      <c r="I295" s="34">
        <v>40.880000000000003</v>
      </c>
      <c r="J295" s="34">
        <v>3.23</v>
      </c>
      <c r="K295" s="34">
        <v>0.18</v>
      </c>
      <c r="L295" s="34">
        <v>0.02</v>
      </c>
      <c r="M295" s="34">
        <v>0.08</v>
      </c>
      <c r="N295" s="16">
        <v>0.97601923759666609</v>
      </c>
      <c r="O295" s="16">
        <v>0.21493977789666305</v>
      </c>
      <c r="P295" s="16">
        <v>0.62</v>
      </c>
      <c r="Q295" s="29">
        <f t="shared" si="47"/>
        <v>101.84169028910971</v>
      </c>
      <c r="R295" s="40">
        <f t="shared" si="48"/>
        <v>88.940096188242038</v>
      </c>
      <c r="S295" s="39">
        <f t="shared" si="46"/>
        <v>15.251322716861567</v>
      </c>
      <c r="X295" s="8"/>
    </row>
    <row r="296" spans="1:24">
      <c r="A296" s="18" t="s">
        <v>374</v>
      </c>
      <c r="B296" s="18" t="s">
        <v>390</v>
      </c>
      <c r="C296" s="7" t="s">
        <v>391</v>
      </c>
      <c r="D296" s="34">
        <v>42.69</v>
      </c>
      <c r="E296" s="34">
        <v>0.11</v>
      </c>
      <c r="F296" s="34">
        <v>3.72</v>
      </c>
      <c r="G296" s="34">
        <v>11.637835074460991</v>
      </c>
      <c r="H296" s="34">
        <v>0.16</v>
      </c>
      <c r="I296" s="34">
        <v>37.46</v>
      </c>
      <c r="J296" s="34">
        <v>3.85</v>
      </c>
      <c r="K296" s="34">
        <v>0.21</v>
      </c>
      <c r="L296" s="34">
        <v>0.01</v>
      </c>
      <c r="M296" s="34">
        <v>0.02</v>
      </c>
      <c r="N296" s="16">
        <v>0.74538755791299738</v>
      </c>
      <c r="O296" s="16">
        <v>0.16989023297338374</v>
      </c>
      <c r="P296" s="16">
        <v>0.88</v>
      </c>
      <c r="Q296" s="29">
        <f t="shared" si="47"/>
        <v>101.66311286534736</v>
      </c>
      <c r="R296" s="40">
        <f t="shared" si="48"/>
        <v>86.443693622936763</v>
      </c>
      <c r="S296" s="39">
        <f t="shared" si="46"/>
        <v>11.853867037097926</v>
      </c>
      <c r="X296" s="8"/>
    </row>
    <row r="297" spans="1:24">
      <c r="A297" s="18" t="s">
        <v>375</v>
      </c>
      <c r="B297" s="18" t="s">
        <v>390</v>
      </c>
      <c r="C297" s="7" t="s">
        <v>391</v>
      </c>
      <c r="D297" s="34">
        <v>43.47</v>
      </c>
      <c r="E297" s="34">
        <v>0.08</v>
      </c>
      <c r="F297" s="34">
        <v>2.81</v>
      </c>
      <c r="G297" s="34">
        <v>10.036121360302289</v>
      </c>
      <c r="H297" s="34">
        <v>0.15</v>
      </c>
      <c r="I297" s="34">
        <v>40.520000000000003</v>
      </c>
      <c r="J297" s="34">
        <v>2.4500000000000002</v>
      </c>
      <c r="K297" s="34">
        <v>0.19</v>
      </c>
      <c r="L297" s="34">
        <v>0.01</v>
      </c>
      <c r="M297" s="34">
        <v>7.0000000000000007E-2</v>
      </c>
      <c r="N297" s="16">
        <v>0.85032643371329775</v>
      </c>
      <c r="O297" s="16">
        <v>0.24128230840264842</v>
      </c>
      <c r="P297" s="16">
        <v>0.54</v>
      </c>
      <c r="Q297" s="29">
        <f t="shared" si="47"/>
        <v>101.41773010241823</v>
      </c>
      <c r="R297" s="40">
        <f t="shared" si="48"/>
        <v>88.886839947986047</v>
      </c>
      <c r="S297" s="39">
        <f t="shared" si="46"/>
        <v>16.880970528904577</v>
      </c>
      <c r="X297" s="8"/>
    </row>
    <row r="298" spans="1:24">
      <c r="A298" s="18" t="s">
        <v>376</v>
      </c>
      <c r="B298" s="18" t="s">
        <v>390</v>
      </c>
      <c r="C298" s="7" t="s">
        <v>391</v>
      </c>
      <c r="D298" s="34">
        <v>43.15</v>
      </c>
      <c r="E298" s="34">
        <v>0.1</v>
      </c>
      <c r="F298" s="34">
        <v>4.0199999999999996</v>
      </c>
      <c r="G298" s="34">
        <v>11.408793065125582</v>
      </c>
      <c r="H298" s="34">
        <v>0.15</v>
      </c>
      <c r="I298" s="34">
        <v>37.340000000000003</v>
      </c>
      <c r="J298" s="34">
        <v>3.16</v>
      </c>
      <c r="K298" s="34">
        <v>0.23</v>
      </c>
      <c r="L298" s="34">
        <v>0.01</v>
      </c>
      <c r="M298" s="34">
        <v>7.0000000000000007E-2</v>
      </c>
      <c r="N298" s="16">
        <v>1.2542972592175183</v>
      </c>
      <c r="O298" s="16">
        <v>0.23873713637308455</v>
      </c>
      <c r="P298" s="16">
        <v>0.77</v>
      </c>
      <c r="Q298" s="29">
        <f t="shared" si="47"/>
        <v>101.90182746071619</v>
      </c>
      <c r="R298" s="40">
        <f t="shared" si="48"/>
        <v>86.637840732519166</v>
      </c>
      <c r="S298" s="39">
        <f t="shared" si="46"/>
        <v>17.314876148750177</v>
      </c>
      <c r="X298" s="8"/>
    </row>
    <row r="299" spans="1:24">
      <c r="A299" s="18" t="s">
        <v>377</v>
      </c>
      <c r="B299" s="18" t="s">
        <v>390</v>
      </c>
      <c r="C299" s="7" t="s">
        <v>391</v>
      </c>
      <c r="D299" s="34">
        <v>43.72</v>
      </c>
      <c r="E299" s="34">
        <v>0.09</v>
      </c>
      <c r="F299" s="34">
        <v>1.8</v>
      </c>
      <c r="G299" s="34">
        <v>9.5174349855523452</v>
      </c>
      <c r="H299" s="34">
        <v>0.14000000000000001</v>
      </c>
      <c r="I299" s="34">
        <v>43.41</v>
      </c>
      <c r="J299" s="34">
        <v>1.17</v>
      </c>
      <c r="K299" s="34">
        <v>0.14000000000000001</v>
      </c>
      <c r="L299" s="34">
        <v>0.02</v>
      </c>
      <c r="M299" s="34">
        <v>0.08</v>
      </c>
      <c r="N299" s="16">
        <v>1.1625122814980355</v>
      </c>
      <c r="O299" s="16">
        <v>0.24255489441743025</v>
      </c>
      <c r="P299" s="16">
        <v>0.28999999999999998</v>
      </c>
      <c r="Q299" s="29">
        <f t="shared" si="47"/>
        <v>101.7825021614678</v>
      </c>
      <c r="R299" s="40">
        <f t="shared" si="48"/>
        <v>90.035664498124774</v>
      </c>
      <c r="S299" s="39">
        <f t="shared" si="46"/>
        <v>30.238412514134456</v>
      </c>
      <c r="X299" s="8"/>
    </row>
    <row r="300" spans="1:24">
      <c r="A300" s="18" t="s">
        <v>378</v>
      </c>
      <c r="B300" s="18" t="s">
        <v>390</v>
      </c>
      <c r="C300" s="7" t="s">
        <v>391</v>
      </c>
      <c r="D300" s="34">
        <v>42.89</v>
      </c>
      <c r="E300" s="34">
        <v>7.0000000000000007E-2</v>
      </c>
      <c r="F300" s="34">
        <v>1.52</v>
      </c>
      <c r="G300" s="34">
        <v>9.10734607690598</v>
      </c>
      <c r="H300" s="34">
        <v>0.14000000000000001</v>
      </c>
      <c r="I300" s="34">
        <v>44.84</v>
      </c>
      <c r="J300" s="34">
        <v>1.05</v>
      </c>
      <c r="K300" s="34">
        <v>0.11</v>
      </c>
      <c r="L300" s="34">
        <v>0.03</v>
      </c>
      <c r="M300" s="34">
        <v>0.12</v>
      </c>
      <c r="N300" s="16">
        <v>1.0277579033812154</v>
      </c>
      <c r="O300" s="16">
        <v>0.2379735847642154</v>
      </c>
      <c r="P300" s="16">
        <v>0.63</v>
      </c>
      <c r="Q300" s="29">
        <f t="shared" si="47"/>
        <v>101.77307756505142</v>
      </c>
      <c r="R300" s="40">
        <f t="shared" si="48"/>
        <v>90.700889332435864</v>
      </c>
      <c r="S300" s="39">
        <f t="shared" si="46"/>
        <v>31.214764053377163</v>
      </c>
      <c r="X300" s="8"/>
    </row>
    <row r="301" spans="1:24">
      <c r="A301" s="18" t="s">
        <v>379</v>
      </c>
      <c r="B301" s="18" t="s">
        <v>390</v>
      </c>
      <c r="C301" s="7" t="s">
        <v>391</v>
      </c>
      <c r="D301" s="34">
        <v>42.25</v>
      </c>
      <c r="E301" s="34">
        <v>0.09</v>
      </c>
      <c r="F301" s="34">
        <v>1.37</v>
      </c>
      <c r="G301" s="34">
        <v>10.59416092464992</v>
      </c>
      <c r="H301" s="34">
        <v>0.15</v>
      </c>
      <c r="I301" s="34">
        <v>44.36</v>
      </c>
      <c r="J301" s="34">
        <v>0.94</v>
      </c>
      <c r="K301" s="34">
        <v>0.09</v>
      </c>
      <c r="L301" s="34">
        <v>0.03</v>
      </c>
      <c r="M301" s="34">
        <v>0.12</v>
      </c>
      <c r="N301" s="16">
        <v>1.2662819219133743</v>
      </c>
      <c r="O301" s="16">
        <v>0.24420925623664674</v>
      </c>
      <c r="P301" s="16">
        <v>0.37</v>
      </c>
      <c r="Q301" s="29">
        <f t="shared" si="47"/>
        <v>101.87465210279994</v>
      </c>
      <c r="R301" s="40">
        <f t="shared" si="48"/>
        <v>89.241637061707564</v>
      </c>
      <c r="S301" s="39">
        <f t="shared" si="46"/>
        <v>38.284429267321293</v>
      </c>
      <c r="X301" s="8"/>
    </row>
    <row r="302" spans="1:24">
      <c r="A302" s="18" t="s">
        <v>380</v>
      </c>
      <c r="B302" s="18" t="s">
        <v>390</v>
      </c>
      <c r="C302" s="7" t="s">
        <v>391</v>
      </c>
      <c r="D302" s="34">
        <v>41.46</v>
      </c>
      <c r="E302" s="34">
        <v>0.02</v>
      </c>
      <c r="F302" s="34">
        <v>1.3</v>
      </c>
      <c r="G302" s="34">
        <v>12.060040008890866</v>
      </c>
      <c r="H302" s="34">
        <v>0.15</v>
      </c>
      <c r="I302" s="34">
        <v>44.12</v>
      </c>
      <c r="J302" s="34">
        <v>1.17</v>
      </c>
      <c r="K302" s="34">
        <v>0.1</v>
      </c>
      <c r="L302" s="34">
        <v>0.04</v>
      </c>
      <c r="M302" s="34">
        <v>0.08</v>
      </c>
      <c r="N302" s="16">
        <v>1.0321425360748209</v>
      </c>
      <c r="O302" s="16">
        <v>0.26724306310419915</v>
      </c>
      <c r="P302" s="16">
        <v>0.69</v>
      </c>
      <c r="Q302" s="29">
        <f t="shared" si="47"/>
        <v>102.48942560806988</v>
      </c>
      <c r="R302" s="40">
        <f t="shared" si="48"/>
        <v>87.874988460732411</v>
      </c>
      <c r="S302" s="39">
        <f t="shared" si="46"/>
        <v>34.76251148739091</v>
      </c>
      <c r="X302" s="8"/>
    </row>
    <row r="303" spans="1:24">
      <c r="A303" s="18" t="s">
        <v>381</v>
      </c>
      <c r="B303" s="18" t="s">
        <v>390</v>
      </c>
      <c r="C303" s="7" t="s">
        <v>391</v>
      </c>
      <c r="D303" s="34">
        <v>41.73</v>
      </c>
      <c r="E303" s="34">
        <v>0.05</v>
      </c>
      <c r="F303" s="34">
        <v>0.56999999999999995</v>
      </c>
      <c r="G303" s="34">
        <v>11.004249833296289</v>
      </c>
      <c r="H303" s="34">
        <v>0.15</v>
      </c>
      <c r="I303" s="34">
        <v>44.72</v>
      </c>
      <c r="J303" s="34">
        <v>1.05</v>
      </c>
      <c r="K303" s="34">
        <v>0.08</v>
      </c>
      <c r="L303" s="34">
        <v>0.01</v>
      </c>
      <c r="M303" s="34">
        <v>7.0000000000000007E-2</v>
      </c>
      <c r="N303" s="16">
        <v>0.52498668784774249</v>
      </c>
      <c r="O303" s="16">
        <v>0.23606470574204258</v>
      </c>
      <c r="P303" s="16">
        <v>1.7</v>
      </c>
      <c r="Q303" s="29">
        <f t="shared" si="47"/>
        <v>101.89530122688606</v>
      </c>
      <c r="R303" s="40">
        <f t="shared" si="48"/>
        <v>88.951223065524232</v>
      </c>
      <c r="S303" s="39">
        <f t="shared" si="46"/>
        <v>38.200877109653511</v>
      </c>
      <c r="X303" s="8"/>
    </row>
    <row r="304" spans="1:24">
      <c r="A304" s="18" t="s">
        <v>382</v>
      </c>
      <c r="B304" s="18" t="s">
        <v>390</v>
      </c>
      <c r="C304" s="7" t="s">
        <v>391</v>
      </c>
      <c r="D304" s="34">
        <v>41.73</v>
      </c>
      <c r="E304" s="34">
        <v>0.03</v>
      </c>
      <c r="F304" s="34">
        <v>1.1100000000000001</v>
      </c>
      <c r="G304" s="34">
        <v>10.659928873082908</v>
      </c>
      <c r="H304" s="34">
        <v>0.15</v>
      </c>
      <c r="I304" s="34">
        <v>45.3</v>
      </c>
      <c r="J304" s="34">
        <v>0.94</v>
      </c>
      <c r="K304" s="34">
        <v>0.09</v>
      </c>
      <c r="L304" s="34">
        <v>0.01</v>
      </c>
      <c r="M304" s="34">
        <v>0.06</v>
      </c>
      <c r="N304" s="16">
        <v>0.87020343525764443</v>
      </c>
      <c r="O304" s="16">
        <v>0.25973480561698592</v>
      </c>
      <c r="P304" s="16">
        <v>0.4</v>
      </c>
      <c r="Q304" s="29">
        <f t="shared" si="47"/>
        <v>101.60986711395756</v>
      </c>
      <c r="R304" s="40">
        <f t="shared" si="48"/>
        <v>89.38271922527376</v>
      </c>
      <c r="S304" s="39">
        <f t="shared" si="46"/>
        <v>34.475944458252791</v>
      </c>
      <c r="X304" s="8"/>
    </row>
    <row r="305" spans="1:24">
      <c r="A305" s="18" t="s">
        <v>383</v>
      </c>
      <c r="B305" s="18" t="s">
        <v>390</v>
      </c>
      <c r="C305" s="7" t="s">
        <v>391</v>
      </c>
      <c r="D305" s="34">
        <v>42.84</v>
      </c>
      <c r="E305" s="34">
        <v>0.06</v>
      </c>
      <c r="F305" s="34">
        <v>1.56</v>
      </c>
      <c r="G305" s="34">
        <v>9.9718670815736825</v>
      </c>
      <c r="H305" s="34">
        <v>0.14000000000000001</v>
      </c>
      <c r="I305" s="34">
        <v>43.28</v>
      </c>
      <c r="J305" s="34">
        <v>1.17</v>
      </c>
      <c r="K305" s="34">
        <v>0.14000000000000001</v>
      </c>
      <c r="L305" s="34">
        <v>0.01</v>
      </c>
      <c r="M305" s="34">
        <v>0.14000000000000001</v>
      </c>
      <c r="N305" s="16">
        <v>1.0067116664519071</v>
      </c>
      <c r="O305" s="16">
        <v>0.21506703649814121</v>
      </c>
      <c r="P305" s="16">
        <v>1.42</v>
      </c>
      <c r="Q305" s="29">
        <f t="shared" si="47"/>
        <v>101.95364578452374</v>
      </c>
      <c r="R305" s="40">
        <f t="shared" si="48"/>
        <v>89.581371104351774</v>
      </c>
      <c r="S305" s="39">
        <f t="shared" si="46"/>
        <v>30.22167987631968</v>
      </c>
      <c r="X305" s="8"/>
    </row>
    <row r="306" spans="1:24">
      <c r="A306" s="18" t="s">
        <v>384</v>
      </c>
      <c r="B306" s="18" t="s">
        <v>390</v>
      </c>
      <c r="C306" s="7" t="s">
        <v>391</v>
      </c>
      <c r="D306" s="34">
        <v>42.77</v>
      </c>
      <c r="E306" s="34">
        <v>0.05</v>
      </c>
      <c r="F306" s="34">
        <v>1.65</v>
      </c>
      <c r="G306" s="34">
        <v>12.386788175150032</v>
      </c>
      <c r="H306" s="34">
        <v>0.16</v>
      </c>
      <c r="I306" s="34">
        <v>41.49</v>
      </c>
      <c r="J306" s="34">
        <v>1.4</v>
      </c>
      <c r="K306" s="34">
        <v>0.1</v>
      </c>
      <c r="L306" s="34">
        <v>0.01</v>
      </c>
      <c r="M306" s="34">
        <v>0.04</v>
      </c>
      <c r="N306" s="16">
        <v>0.91317283565498197</v>
      </c>
      <c r="O306" s="16">
        <v>0.24879056588986159</v>
      </c>
      <c r="P306" s="16">
        <v>0.74</v>
      </c>
      <c r="Q306" s="29">
        <f t="shared" si="47"/>
        <v>101.95875157669488</v>
      </c>
      <c r="R306" s="40">
        <f t="shared" si="48"/>
        <v>86.903475592623806</v>
      </c>
      <c r="S306" s="39">
        <f t="shared" si="46"/>
        <v>27.083848069846965</v>
      </c>
      <c r="X306" s="8"/>
    </row>
    <row r="307" spans="1:24">
      <c r="A307" s="18" t="s">
        <v>385</v>
      </c>
      <c r="B307" s="18" t="s">
        <v>390</v>
      </c>
      <c r="C307" s="7" t="s">
        <v>391</v>
      </c>
      <c r="D307" s="34">
        <v>42.39</v>
      </c>
      <c r="E307" s="34">
        <v>0.08</v>
      </c>
      <c r="F307" s="34">
        <v>1.55</v>
      </c>
      <c r="G307" s="34">
        <v>11.166588130695709</v>
      </c>
      <c r="H307" s="34">
        <v>0.14000000000000001</v>
      </c>
      <c r="I307" s="34">
        <v>43.31</v>
      </c>
      <c r="J307" s="34">
        <v>1.05</v>
      </c>
      <c r="K307" s="34">
        <v>0.18</v>
      </c>
      <c r="L307" s="34">
        <v>0.01</v>
      </c>
      <c r="M307" s="34">
        <v>7.0000000000000007E-2</v>
      </c>
      <c r="N307" s="16">
        <v>0.77607998676823842</v>
      </c>
      <c r="O307" s="16">
        <v>0.22690208643561291</v>
      </c>
      <c r="P307" s="16">
        <v>0.53</v>
      </c>
      <c r="Q307" s="29">
        <f t="shared" si="47"/>
        <v>101.47957020389957</v>
      </c>
      <c r="R307" s="40">
        <f t="shared" si="48"/>
        <v>88.484022528623356</v>
      </c>
      <c r="S307" s="39">
        <f t="shared" si="46"/>
        <v>25.152002156844066</v>
      </c>
      <c r="X307" s="8"/>
    </row>
    <row r="308" spans="1:24">
      <c r="A308" s="18" t="s">
        <v>386</v>
      </c>
      <c r="B308" s="18" t="s">
        <v>390</v>
      </c>
      <c r="C308" s="7" t="s">
        <v>391</v>
      </c>
      <c r="D308" s="34">
        <v>41.51</v>
      </c>
      <c r="E308" s="34">
        <v>0.06</v>
      </c>
      <c r="F308" s="34">
        <v>1.44</v>
      </c>
      <c r="G308" s="34">
        <v>10.453158479662147</v>
      </c>
      <c r="H308" s="34">
        <v>0.15</v>
      </c>
      <c r="I308" s="34">
        <v>44.78</v>
      </c>
      <c r="J308" s="34">
        <v>1.17</v>
      </c>
      <c r="K308" s="34">
        <v>0.09</v>
      </c>
      <c r="L308" s="34">
        <v>0.01</v>
      </c>
      <c r="M308" s="34">
        <v>0.03</v>
      </c>
      <c r="N308" s="16">
        <v>1.1934970191995171</v>
      </c>
      <c r="O308" s="16">
        <v>0.271824372757414</v>
      </c>
      <c r="P308" s="16">
        <v>0.77</v>
      </c>
      <c r="Q308" s="29">
        <f t="shared" si="47"/>
        <v>101.92847987161906</v>
      </c>
      <c r="R308" s="40">
        <f t="shared" si="48"/>
        <v>89.458797932862026</v>
      </c>
      <c r="S308" s="39">
        <f t="shared" si="46"/>
        <v>35.743310907388157</v>
      </c>
      <c r="X308" s="8"/>
    </row>
    <row r="309" spans="1:24">
      <c r="A309" s="18" t="s">
        <v>387</v>
      </c>
      <c r="B309" s="18" t="s">
        <v>390</v>
      </c>
      <c r="C309" s="7" t="s">
        <v>391</v>
      </c>
      <c r="D309" s="34">
        <v>42.13</v>
      </c>
      <c r="E309" s="34">
        <v>0.06</v>
      </c>
      <c r="F309" s="34">
        <v>1.19</v>
      </c>
      <c r="G309" s="34">
        <v>10.624294287619472</v>
      </c>
      <c r="H309" s="34">
        <v>0.14000000000000001</v>
      </c>
      <c r="I309" s="34">
        <v>45.01</v>
      </c>
      <c r="J309" s="34">
        <v>0.82</v>
      </c>
      <c r="K309" s="34">
        <v>7.0000000000000007E-2</v>
      </c>
      <c r="L309" s="34">
        <v>0.01</v>
      </c>
      <c r="M309" s="34">
        <v>0.06</v>
      </c>
      <c r="N309" s="16"/>
      <c r="O309" s="16"/>
      <c r="P309" s="16">
        <v>0.48</v>
      </c>
      <c r="Q309" s="29">
        <f t="shared" si="47"/>
        <v>100.59429428761948</v>
      </c>
      <c r="R309" s="40">
        <f t="shared" si="48"/>
        <v>89.353512618014321</v>
      </c>
      <c r="S309" s="39">
        <f t="shared" si="46"/>
        <v>0</v>
      </c>
      <c r="X309" s="8"/>
    </row>
    <row r="310" spans="1:24">
      <c r="A310" s="18" t="s">
        <v>388</v>
      </c>
      <c r="B310" s="18" t="s">
        <v>390</v>
      </c>
      <c r="C310" s="7" t="s">
        <v>391</v>
      </c>
      <c r="D310" s="34">
        <v>42.94</v>
      </c>
      <c r="E310" s="34">
        <v>0.05</v>
      </c>
      <c r="F310" s="34">
        <v>1.74</v>
      </c>
      <c r="G310" s="34">
        <v>11.908926428095132</v>
      </c>
      <c r="H310" s="34">
        <v>0.15</v>
      </c>
      <c r="I310" s="34">
        <v>41.72</v>
      </c>
      <c r="J310" s="34">
        <v>1.28</v>
      </c>
      <c r="K310" s="34">
        <v>0.1</v>
      </c>
      <c r="L310" s="34">
        <v>0.02</v>
      </c>
      <c r="M310" s="34">
        <v>0.06</v>
      </c>
      <c r="N310" s="16">
        <v>1.2092816968964981</v>
      </c>
      <c r="O310" s="16">
        <v>0.25171751372385998</v>
      </c>
      <c r="P310" s="16">
        <v>0.56999999999999995</v>
      </c>
      <c r="Q310" s="29">
        <f t="shared" si="47"/>
        <v>101.99992563871547</v>
      </c>
      <c r="R310" s="40">
        <f t="shared" si="48"/>
        <v>87.405759098449124</v>
      </c>
      <c r="S310" s="39">
        <f t="shared" si="46"/>
        <v>31.807644631223109</v>
      </c>
      <c r="X310" s="8"/>
    </row>
    <row r="311" spans="1:24">
      <c r="A311" s="18" t="s">
        <v>389</v>
      </c>
      <c r="B311" s="18" t="s">
        <v>390</v>
      </c>
      <c r="C311" s="7" t="s">
        <v>391</v>
      </c>
      <c r="D311" s="34">
        <v>42.07</v>
      </c>
      <c r="E311" s="34">
        <v>0.05</v>
      </c>
      <c r="F311" s="34">
        <v>1.2</v>
      </c>
      <c r="G311" s="34">
        <v>12.787901755945766</v>
      </c>
      <c r="H311" s="34">
        <v>0.15</v>
      </c>
      <c r="I311" s="34">
        <v>42.22</v>
      </c>
      <c r="J311" s="34">
        <v>1.17</v>
      </c>
      <c r="K311" s="34">
        <v>0.15</v>
      </c>
      <c r="L311" s="34">
        <v>0.04</v>
      </c>
      <c r="M311" s="34">
        <v>0.08</v>
      </c>
      <c r="N311" s="16">
        <v>1.3837900781020116</v>
      </c>
      <c r="O311" s="16">
        <v>0.26597047708941729</v>
      </c>
      <c r="P311" s="16">
        <v>0.71</v>
      </c>
      <c r="Q311" s="29">
        <f t="shared" si="47"/>
        <v>102.27766231113719</v>
      </c>
      <c r="R311" s="40">
        <f t="shared" si="48"/>
        <v>86.738395252626148</v>
      </c>
      <c r="S311" s="39">
        <f t="shared" si="46"/>
        <v>43.628265767893296</v>
      </c>
      <c r="X311" s="8"/>
    </row>
    <row r="312" spans="1:24">
      <c r="A312" s="18" t="s">
        <v>331</v>
      </c>
      <c r="B312" s="18" t="s">
        <v>345</v>
      </c>
      <c r="C312" s="7" t="s">
        <v>233</v>
      </c>
      <c r="D312" s="8">
        <v>43.8</v>
      </c>
      <c r="E312" s="8">
        <v>0.1</v>
      </c>
      <c r="F312" s="8">
        <v>0.9</v>
      </c>
      <c r="G312" s="8">
        <v>8.9</v>
      </c>
      <c r="H312" s="8">
        <v>0.12</v>
      </c>
      <c r="I312" s="8">
        <v>45.58</v>
      </c>
      <c r="J312" s="8">
        <v>0.97</v>
      </c>
      <c r="L312" s="8">
        <v>0.02</v>
      </c>
      <c r="M312" s="8" t="s">
        <v>130</v>
      </c>
      <c r="N312" s="29">
        <v>0.600110061331523</v>
      </c>
      <c r="O312" s="29"/>
      <c r="P312" s="10"/>
      <c r="Q312" s="29">
        <f t="shared" ref="Q312:Q325" si="49">SUM(D312:P312)</f>
        <v>100.99011006133151</v>
      </c>
      <c r="R312" s="40">
        <f t="shared" ref="R312:R325" si="50">(I312/40.304)/(I312/40.304+G312*0.8998/71.844)*100</f>
        <v>91.027904910271388</v>
      </c>
      <c r="S312" s="39">
        <f t="shared" si="46"/>
        <v>30.916008043056554</v>
      </c>
      <c r="V312" s="8"/>
    </row>
    <row r="313" spans="1:24">
      <c r="A313" s="18" t="s">
        <v>332</v>
      </c>
      <c r="B313" s="18" t="s">
        <v>345</v>
      </c>
      <c r="C313" s="7" t="s">
        <v>233</v>
      </c>
      <c r="D313" s="8">
        <v>42.8</v>
      </c>
      <c r="E313" s="8">
        <v>0.11</v>
      </c>
      <c r="F313" s="8">
        <v>0.9</v>
      </c>
      <c r="G313" s="8">
        <v>8.9</v>
      </c>
      <c r="H313" s="8">
        <v>0.12</v>
      </c>
      <c r="I313" s="8">
        <v>46.16</v>
      </c>
      <c r="J313" s="8">
        <v>0.59</v>
      </c>
      <c r="L313" s="8">
        <v>0.02</v>
      </c>
      <c r="M313" s="8">
        <v>0.01</v>
      </c>
      <c r="N313" s="29">
        <v>0.63986406442021615</v>
      </c>
      <c r="O313" s="29"/>
      <c r="P313" s="10"/>
      <c r="Q313" s="29">
        <f t="shared" si="49"/>
        <v>100.24986406442021</v>
      </c>
      <c r="R313" s="40">
        <f t="shared" si="50"/>
        <v>91.130640397124495</v>
      </c>
      <c r="S313" s="39">
        <f t="shared" si="46"/>
        <v>32.302464483118712</v>
      </c>
      <c r="V313" s="8"/>
    </row>
    <row r="314" spans="1:24">
      <c r="A314" s="18" t="s">
        <v>333</v>
      </c>
      <c r="B314" s="18" t="s">
        <v>345</v>
      </c>
      <c r="C314" s="7" t="s">
        <v>233</v>
      </c>
      <c r="D314" s="8">
        <v>44.44</v>
      </c>
      <c r="E314" s="8">
        <v>0.11</v>
      </c>
      <c r="F314" s="8">
        <v>3.58</v>
      </c>
      <c r="G314" s="8">
        <v>8.9499999999999993</v>
      </c>
      <c r="H314" s="8">
        <v>0.13</v>
      </c>
      <c r="I314" s="8">
        <v>38.6</v>
      </c>
      <c r="J314" s="8">
        <v>3.19</v>
      </c>
      <c r="L314" s="8" t="s">
        <v>130</v>
      </c>
      <c r="M314" s="8">
        <v>0.01</v>
      </c>
      <c r="N314" s="29">
        <v>0.76964919215094973</v>
      </c>
      <c r="O314" s="29">
        <v>0.2426821530189085</v>
      </c>
      <c r="P314" s="10"/>
      <c r="Q314" s="29">
        <f t="shared" si="49"/>
        <v>100.02233134516986</v>
      </c>
      <c r="R314" s="40">
        <f t="shared" si="50"/>
        <v>89.522199839192041</v>
      </c>
      <c r="S314" s="39">
        <f t="shared" si="46"/>
        <v>12.609341096661437</v>
      </c>
      <c r="V314" s="8"/>
    </row>
    <row r="315" spans="1:24">
      <c r="A315" s="18" t="s">
        <v>334</v>
      </c>
      <c r="B315" s="18" t="s">
        <v>345</v>
      </c>
      <c r="C315" s="7" t="s">
        <v>233</v>
      </c>
      <c r="D315" s="8">
        <v>44.3</v>
      </c>
      <c r="E315" s="8">
        <v>0.09</v>
      </c>
      <c r="F315" s="8">
        <v>2.4</v>
      </c>
      <c r="G315" s="8">
        <v>9.1999999999999993</v>
      </c>
      <c r="H315" s="8">
        <v>0.13</v>
      </c>
      <c r="I315" s="8">
        <v>42.01</v>
      </c>
      <c r="J315" s="8">
        <v>2.13</v>
      </c>
      <c r="L315" s="8">
        <v>0.01</v>
      </c>
      <c r="M315" s="8">
        <v>0.01</v>
      </c>
      <c r="N315" s="29">
        <v>0.76000300022501699</v>
      </c>
      <c r="O315" s="29"/>
      <c r="P315" s="10"/>
      <c r="Q315" s="29">
        <f t="shared" si="49"/>
        <v>101.04000300022501</v>
      </c>
      <c r="R315" s="40">
        <f t="shared" si="50"/>
        <v>90.045885050137585</v>
      </c>
      <c r="S315" s="39">
        <f t="shared" si="46"/>
        <v>17.527860702862863</v>
      </c>
      <c r="V315" s="8"/>
    </row>
    <row r="316" spans="1:24">
      <c r="A316" s="18" t="s">
        <v>335</v>
      </c>
      <c r="B316" s="18" t="s">
        <v>345</v>
      </c>
      <c r="C316" s="7" t="s">
        <v>233</v>
      </c>
      <c r="D316" s="8">
        <v>43.15</v>
      </c>
      <c r="E316" s="8">
        <v>0.06</v>
      </c>
      <c r="F316" s="8">
        <v>1.36</v>
      </c>
      <c r="G316" s="8">
        <v>8.9</v>
      </c>
      <c r="H316" s="8">
        <v>0.13</v>
      </c>
      <c r="I316" s="8">
        <v>44.72</v>
      </c>
      <c r="J316" s="8">
        <v>0.77</v>
      </c>
      <c r="L316" s="8">
        <v>0.01</v>
      </c>
      <c r="M316" s="8">
        <v>0.01</v>
      </c>
      <c r="N316" s="29">
        <v>0.94152679374029979</v>
      </c>
      <c r="O316" s="29">
        <v>0.30491160914174342</v>
      </c>
      <c r="P316" s="10"/>
      <c r="Q316" s="29">
        <f t="shared" si="49"/>
        <v>100.35643840288203</v>
      </c>
      <c r="R316" s="40">
        <f t="shared" si="50"/>
        <v>90.871115623678051</v>
      </c>
      <c r="S316" s="39">
        <f t="shared" si="46"/>
        <v>31.723575661395731</v>
      </c>
      <c r="V316" s="8"/>
    </row>
    <row r="317" spans="1:24">
      <c r="A317" s="18" t="s">
        <v>336</v>
      </c>
      <c r="B317" s="18" t="s">
        <v>345</v>
      </c>
      <c r="C317" s="7" t="s">
        <v>233</v>
      </c>
      <c r="D317" s="8">
        <v>41.36</v>
      </c>
      <c r="E317" s="8">
        <v>0.05</v>
      </c>
      <c r="F317" s="8">
        <v>1.1599999999999999</v>
      </c>
      <c r="G317" s="8">
        <v>9.0399999999999991</v>
      </c>
      <c r="H317" s="8">
        <v>0.13</v>
      </c>
      <c r="I317" s="8">
        <v>44.88</v>
      </c>
      <c r="J317" s="8">
        <v>0.66</v>
      </c>
      <c r="L317" s="8" t="s">
        <v>130</v>
      </c>
      <c r="M317" s="8">
        <v>0.01</v>
      </c>
      <c r="N317" s="29">
        <v>0.89709584911176043</v>
      </c>
      <c r="O317" s="29">
        <v>0.31521955586147682</v>
      </c>
      <c r="P317" s="10"/>
      <c r="Q317" s="29">
        <f t="shared" si="49"/>
        <v>98.502315404973245</v>
      </c>
      <c r="R317" s="40">
        <f t="shared" si="50"/>
        <v>90.770774485625978</v>
      </c>
      <c r="S317" s="39">
        <f t="shared" si="46"/>
        <v>34.168825423983279</v>
      </c>
      <c r="V317" s="8"/>
    </row>
    <row r="318" spans="1:24">
      <c r="A318" s="18" t="s">
        <v>337</v>
      </c>
      <c r="B318" s="18" t="s">
        <v>345</v>
      </c>
      <c r="C318" s="7" t="s">
        <v>233</v>
      </c>
      <c r="D318" s="8">
        <v>41.24</v>
      </c>
      <c r="E318" s="8">
        <v>0.05</v>
      </c>
      <c r="F318" s="8">
        <v>1.1000000000000001</v>
      </c>
      <c r="G318" s="8">
        <v>9.1300000000000008</v>
      </c>
      <c r="H318" s="8">
        <v>0.13</v>
      </c>
      <c r="I318" s="8">
        <v>45.53</v>
      </c>
      <c r="J318" s="8">
        <v>0.6</v>
      </c>
      <c r="L318" s="8">
        <v>0.02</v>
      </c>
      <c r="M318" s="8">
        <v>0.01</v>
      </c>
      <c r="N318" s="29">
        <v>0.88218809795350039</v>
      </c>
      <c r="O318" s="29">
        <v>0.33150865685068509</v>
      </c>
      <c r="P318" s="10"/>
      <c r="Q318" s="29">
        <f t="shared" si="49"/>
        <v>99.023696754804192</v>
      </c>
      <c r="R318" s="40">
        <f t="shared" si="50"/>
        <v>90.808175725454319</v>
      </c>
      <c r="S318" s="39">
        <f t="shared" si="46"/>
        <v>34.991169091694125</v>
      </c>
      <c r="V318" s="8"/>
    </row>
    <row r="319" spans="1:24">
      <c r="A319" s="18" t="s">
        <v>338</v>
      </c>
      <c r="B319" s="18" t="s">
        <v>345</v>
      </c>
      <c r="C319" s="7" t="s">
        <v>233</v>
      </c>
      <c r="D319" s="8">
        <v>42.72</v>
      </c>
      <c r="E319" s="8">
        <v>0.06</v>
      </c>
      <c r="F319" s="8">
        <v>1.46</v>
      </c>
      <c r="G319" s="8">
        <v>8.94</v>
      </c>
      <c r="H319" s="8">
        <v>0.13</v>
      </c>
      <c r="I319" s="8">
        <v>44.92</v>
      </c>
      <c r="J319" s="8">
        <v>1.1200000000000001</v>
      </c>
      <c r="L319" s="8">
        <v>0.01</v>
      </c>
      <c r="M319" s="8">
        <v>0.01</v>
      </c>
      <c r="N319" s="29">
        <v>1.0976197176326687</v>
      </c>
      <c r="O319" s="29">
        <v>0.31051098760678381</v>
      </c>
      <c r="P319" s="10"/>
      <c r="Q319" s="29">
        <f t="shared" si="49"/>
        <v>100.77813070523948</v>
      </c>
      <c r="R319" s="40">
        <f t="shared" si="50"/>
        <v>90.870933025848231</v>
      </c>
      <c r="S319" s="39">
        <f t="shared" si="46"/>
        <v>33.535581521591709</v>
      </c>
      <c r="V319" s="8"/>
    </row>
    <row r="320" spans="1:24">
      <c r="A320" s="18" t="s">
        <v>339</v>
      </c>
      <c r="B320" s="18" t="s">
        <v>345</v>
      </c>
      <c r="C320" s="7" t="s">
        <v>233</v>
      </c>
      <c r="D320" s="8">
        <v>43.4</v>
      </c>
      <c r="E320" s="8">
        <v>0.05</v>
      </c>
      <c r="F320" s="8">
        <v>1.4</v>
      </c>
      <c r="G320" s="8">
        <v>8.9</v>
      </c>
      <c r="H320" s="8">
        <v>0.12</v>
      </c>
      <c r="I320" s="8">
        <v>45.43</v>
      </c>
      <c r="J320" s="8">
        <v>1.06</v>
      </c>
      <c r="L320" s="8">
        <v>0.02</v>
      </c>
      <c r="M320" s="8" t="s">
        <v>130</v>
      </c>
      <c r="N320" s="29"/>
      <c r="O320" s="29"/>
      <c r="P320" s="10"/>
      <c r="Q320" s="29">
        <f t="shared" si="49"/>
        <v>100.37999999999998</v>
      </c>
      <c r="R320" s="40">
        <f t="shared" si="50"/>
        <v>91.000946871026983</v>
      </c>
      <c r="S320" s="39"/>
      <c r="V320" s="8"/>
    </row>
    <row r="321" spans="1:22">
      <c r="A321" s="18" t="s">
        <v>340</v>
      </c>
      <c r="B321" s="18" t="s">
        <v>345</v>
      </c>
      <c r="C321" s="7" t="s">
        <v>233</v>
      </c>
      <c r="D321" s="8">
        <v>45</v>
      </c>
      <c r="E321" s="8">
        <v>0.11</v>
      </c>
      <c r="F321" s="8">
        <v>1.4</v>
      </c>
      <c r="G321" s="8">
        <v>8.5</v>
      </c>
      <c r="H321" s="8">
        <v>0.12</v>
      </c>
      <c r="I321" s="8">
        <v>44.21</v>
      </c>
      <c r="J321" s="8">
        <v>0.99</v>
      </c>
      <c r="L321" s="8">
        <v>0.01</v>
      </c>
      <c r="M321" s="8" t="s">
        <v>130</v>
      </c>
      <c r="N321" s="29"/>
      <c r="O321" s="29"/>
      <c r="P321" s="10"/>
      <c r="Q321" s="29">
        <f t="shared" si="49"/>
        <v>100.34</v>
      </c>
      <c r="R321" s="40">
        <f t="shared" si="50"/>
        <v>91.15342735191831</v>
      </c>
      <c r="S321" s="39"/>
      <c r="V321" s="8"/>
    </row>
    <row r="322" spans="1:22">
      <c r="A322" s="18" t="s">
        <v>341</v>
      </c>
      <c r="B322" s="18" t="s">
        <v>345</v>
      </c>
      <c r="C322" s="7" t="s">
        <v>233</v>
      </c>
      <c r="D322" s="8">
        <v>44.23</v>
      </c>
      <c r="E322" s="8">
        <v>0.11</v>
      </c>
      <c r="F322" s="8">
        <v>3.02</v>
      </c>
      <c r="G322" s="8">
        <v>9.07</v>
      </c>
      <c r="H322" s="8">
        <v>0.14000000000000001</v>
      </c>
      <c r="I322" s="8">
        <v>40.01</v>
      </c>
      <c r="J322" s="8">
        <v>2.72</v>
      </c>
      <c r="L322" s="8">
        <v>0</v>
      </c>
      <c r="M322" s="8">
        <v>0.01</v>
      </c>
      <c r="N322" s="29">
        <v>0.71118742290287162</v>
      </c>
      <c r="O322" s="29">
        <v>0.26571595988646085</v>
      </c>
      <c r="P322" s="10"/>
      <c r="Q322" s="29">
        <f t="shared" si="49"/>
        <v>100.28690338278933</v>
      </c>
      <c r="R322" s="40">
        <f t="shared" si="50"/>
        <v>89.731918148089193</v>
      </c>
      <c r="S322" s="39">
        <f>(N322/151.9192)/(N322/151.9192+F322/101.9601)*100</f>
        <v>13.647948429786874</v>
      </c>
      <c r="V322" s="8"/>
    </row>
    <row r="323" spans="1:22">
      <c r="A323" s="18" t="s">
        <v>342</v>
      </c>
      <c r="B323" s="18" t="s">
        <v>345</v>
      </c>
      <c r="C323" s="7" t="s">
        <v>233</v>
      </c>
      <c r="D323" s="8">
        <v>43.75</v>
      </c>
      <c r="E323" s="8">
        <v>0.09</v>
      </c>
      <c r="F323" s="8">
        <v>2.29</v>
      </c>
      <c r="G323" s="8">
        <v>9.24</v>
      </c>
      <c r="H323" s="8">
        <v>0.13</v>
      </c>
      <c r="I323" s="8">
        <v>41.28</v>
      </c>
      <c r="J323" s="8">
        <v>2.44</v>
      </c>
      <c r="L323" s="8" t="s">
        <v>130</v>
      </c>
      <c r="M323" s="8">
        <v>0.01</v>
      </c>
      <c r="N323" s="29">
        <v>0.73954138098818956</v>
      </c>
      <c r="O323" s="29">
        <v>0.27551487220028154</v>
      </c>
      <c r="P323" s="10"/>
      <c r="Q323" s="29">
        <f t="shared" si="49"/>
        <v>100.24505625318847</v>
      </c>
      <c r="R323" s="40">
        <f t="shared" si="50"/>
        <v>89.848152845458884</v>
      </c>
      <c r="S323" s="39">
        <f>(N323/151.9192)/(N323/151.9192+F323/101.9601)*100</f>
        <v>17.813358868285029</v>
      </c>
      <c r="V323" s="8"/>
    </row>
    <row r="324" spans="1:22">
      <c r="A324" s="18" t="s">
        <v>343</v>
      </c>
      <c r="B324" s="18" t="s">
        <v>345</v>
      </c>
      <c r="C324" s="7" t="s">
        <v>233</v>
      </c>
      <c r="D324" s="8">
        <v>43.47</v>
      </c>
      <c r="E324" s="8">
        <v>0.05</v>
      </c>
      <c r="F324" s="8">
        <v>1.93</v>
      </c>
      <c r="G324" s="8">
        <v>9.4600000000000009</v>
      </c>
      <c r="H324" s="8">
        <v>0.14000000000000001</v>
      </c>
      <c r="I324" s="8">
        <v>42.24</v>
      </c>
      <c r="J324" s="8">
        <v>1.79</v>
      </c>
      <c r="L324" s="8" t="s">
        <v>130</v>
      </c>
      <c r="M324" s="8">
        <v>0.01</v>
      </c>
      <c r="N324" s="29">
        <v>0.70826433444046777</v>
      </c>
      <c r="O324" s="29">
        <v>0.28569556031853671</v>
      </c>
      <c r="P324" s="10"/>
      <c r="Q324" s="29">
        <f t="shared" si="49"/>
        <v>100.083959894759</v>
      </c>
      <c r="R324" s="40">
        <f t="shared" si="50"/>
        <v>89.84321737678637</v>
      </c>
      <c r="S324" s="39">
        <f>(N324/151.9192)/(N324/151.9192+F324/101.9601)*100</f>
        <v>19.762177149553235</v>
      </c>
      <c r="V324" s="8"/>
    </row>
    <row r="325" spans="1:22">
      <c r="A325" s="18" t="s">
        <v>344</v>
      </c>
      <c r="B325" s="18" t="s">
        <v>345</v>
      </c>
      <c r="C325" s="7" t="s">
        <v>233</v>
      </c>
      <c r="D325" s="8">
        <v>44.53</v>
      </c>
      <c r="E325" s="8">
        <v>0.11</v>
      </c>
      <c r="F325" s="8">
        <v>3.21</v>
      </c>
      <c r="G325" s="8">
        <v>9.4499999999999993</v>
      </c>
      <c r="H325" s="8">
        <v>0.14000000000000001</v>
      </c>
      <c r="I325" s="8">
        <v>39.11</v>
      </c>
      <c r="J325" s="8">
        <v>2.98</v>
      </c>
      <c r="L325" s="8" t="s">
        <v>130</v>
      </c>
      <c r="M325" s="8">
        <v>0.01</v>
      </c>
      <c r="N325" s="29">
        <v>0.65564874211719726</v>
      </c>
      <c r="O325" s="29">
        <v>0.24751797987507967</v>
      </c>
      <c r="P325" s="10"/>
      <c r="Q325" s="29">
        <f t="shared" si="49"/>
        <v>100.44316672199228</v>
      </c>
      <c r="R325" s="40">
        <f t="shared" si="50"/>
        <v>89.129063238108102</v>
      </c>
      <c r="S325" s="39">
        <f>(N325/151.9192)/(N325/151.9192+F325/101.9601)*100</f>
        <v>12.055676859863841</v>
      </c>
      <c r="V325" s="8"/>
    </row>
    <row r="326" spans="1:22">
      <c r="A326" s="18" t="s">
        <v>314</v>
      </c>
      <c r="B326" s="18" t="s">
        <v>329</v>
      </c>
      <c r="C326" s="7" t="s">
        <v>330</v>
      </c>
      <c r="D326" s="10">
        <v>40.523000000000003</v>
      </c>
      <c r="E326" s="10">
        <v>4.9000000000000002E-2</v>
      </c>
      <c r="F326" s="10">
        <v>1.0389999999999999</v>
      </c>
      <c r="G326" s="10">
        <v>10.015000000000001</v>
      </c>
      <c r="H326" s="10">
        <v>0.13400000000000001</v>
      </c>
      <c r="I326" s="10">
        <v>46.613999999999997</v>
      </c>
      <c r="J326" s="10">
        <v>0.41599999999999998</v>
      </c>
      <c r="K326" s="10">
        <v>0.14799999999999999</v>
      </c>
      <c r="L326" s="10"/>
      <c r="M326" s="10">
        <v>1.6E-2</v>
      </c>
      <c r="P326" s="10">
        <v>-0.54027013506734101</v>
      </c>
      <c r="Q326" s="29">
        <f t="shared" si="41"/>
        <v>98.413729864932648</v>
      </c>
      <c r="R326" s="40">
        <f t="shared" si="42"/>
        <v>90.215891467974402</v>
      </c>
      <c r="S326" s="39"/>
    </row>
    <row r="327" spans="1:22">
      <c r="A327" s="18" t="s">
        <v>315</v>
      </c>
      <c r="B327" s="18" t="s">
        <v>329</v>
      </c>
      <c r="C327" s="7" t="s">
        <v>330</v>
      </c>
      <c r="D327" s="8">
        <v>41.21</v>
      </c>
      <c r="E327" s="8">
        <v>2.1999999999999999E-2</v>
      </c>
      <c r="F327" s="8">
        <v>0.96799999999999997</v>
      </c>
      <c r="G327" s="8">
        <v>9.9710000000000001</v>
      </c>
      <c r="H327" s="8">
        <v>0.13300000000000001</v>
      </c>
      <c r="I327" s="8">
        <v>45.645000000000003</v>
      </c>
      <c r="J327" s="8">
        <v>0.92600000000000005</v>
      </c>
      <c r="K327" s="8">
        <v>0.13600000000000001</v>
      </c>
      <c r="M327" s="8">
        <v>1.0999999999999999E-2</v>
      </c>
      <c r="P327" s="8">
        <v>-0.6</v>
      </c>
      <c r="Q327" s="29">
        <f t="shared" si="41"/>
        <v>98.422000000000011</v>
      </c>
      <c r="R327" s="40">
        <f t="shared" si="42"/>
        <v>90.068351231936035</v>
      </c>
      <c r="S327" s="39"/>
      <c r="V327" s="8"/>
    </row>
    <row r="328" spans="1:22">
      <c r="A328" s="18" t="s">
        <v>316</v>
      </c>
      <c r="B328" s="18" t="s">
        <v>329</v>
      </c>
      <c r="C328" s="7" t="s">
        <v>330</v>
      </c>
      <c r="D328" s="8">
        <v>39.738</v>
      </c>
      <c r="E328" s="8">
        <v>2.5999999999999999E-2</v>
      </c>
      <c r="F328" s="8">
        <v>0.53100000000000003</v>
      </c>
      <c r="G328" s="8">
        <v>9.8339999999999996</v>
      </c>
      <c r="H328" s="8">
        <v>0.127</v>
      </c>
      <c r="I328" s="8">
        <v>47.859000000000002</v>
      </c>
      <c r="J328" s="8">
        <v>0.48799999999999999</v>
      </c>
      <c r="K328" s="8">
        <v>0.115</v>
      </c>
      <c r="M328" s="8">
        <v>1.2E-2</v>
      </c>
      <c r="P328" s="8">
        <v>-0.56000000000000005</v>
      </c>
      <c r="Q328" s="29">
        <f t="shared" si="41"/>
        <v>98.17</v>
      </c>
      <c r="R328" s="40">
        <f t="shared" si="42"/>
        <v>90.60253792005922</v>
      </c>
      <c r="S328" s="39"/>
      <c r="V328" s="8"/>
    </row>
    <row r="329" spans="1:22">
      <c r="A329" s="18" t="s">
        <v>317</v>
      </c>
      <c r="B329" s="18" t="s">
        <v>329</v>
      </c>
      <c r="C329" s="7" t="s">
        <v>330</v>
      </c>
      <c r="D329" s="8">
        <v>41.548000000000002</v>
      </c>
      <c r="E329" s="8">
        <v>4.4999999999999998E-2</v>
      </c>
      <c r="F329" s="8">
        <v>0.78500000000000003</v>
      </c>
      <c r="G329" s="8">
        <v>9.5120000000000005</v>
      </c>
      <c r="H329" s="8">
        <v>0.128</v>
      </c>
      <c r="I329" s="8">
        <v>46.847999999999999</v>
      </c>
      <c r="J329" s="8">
        <v>0.53100000000000003</v>
      </c>
      <c r="K329" s="8">
        <v>0.121</v>
      </c>
      <c r="M329" s="8">
        <v>1.7000000000000001E-2</v>
      </c>
      <c r="P329" s="8">
        <v>-0.45013504051217063</v>
      </c>
      <c r="Q329" s="29">
        <f t="shared" si="41"/>
        <v>99.084864959487831</v>
      </c>
      <c r="R329" s="40">
        <f t="shared" si="42"/>
        <v>90.703713702684624</v>
      </c>
      <c r="S329" s="39"/>
      <c r="V329" s="8"/>
    </row>
    <row r="330" spans="1:22">
      <c r="A330" s="18" t="s">
        <v>318</v>
      </c>
      <c r="B330" s="18" t="s">
        <v>329</v>
      </c>
      <c r="C330" s="7" t="s">
        <v>330</v>
      </c>
      <c r="D330" s="8">
        <v>40.529000000000003</v>
      </c>
      <c r="E330" s="8">
        <v>4.9000000000000002E-2</v>
      </c>
      <c r="F330" s="8">
        <v>0.90500000000000003</v>
      </c>
      <c r="G330" s="8">
        <v>10.034000000000001</v>
      </c>
      <c r="H330" s="8">
        <v>0.13200000000000001</v>
      </c>
      <c r="I330" s="8">
        <v>46.83</v>
      </c>
      <c r="J330" s="8">
        <v>0.54100000000000004</v>
      </c>
      <c r="K330" s="8">
        <v>0.13300000000000001</v>
      </c>
      <c r="M330" s="8">
        <v>1.2999999999999999E-2</v>
      </c>
      <c r="P330" s="8">
        <v>-0.54021608643455876</v>
      </c>
      <c r="Q330" s="29">
        <f t="shared" si="41"/>
        <v>98.625783913565442</v>
      </c>
      <c r="R330" s="40">
        <f t="shared" si="42"/>
        <v>90.239942350895461</v>
      </c>
      <c r="S330" s="39"/>
      <c r="V330" s="8"/>
    </row>
    <row r="331" spans="1:22">
      <c r="A331" s="18" t="s">
        <v>319</v>
      </c>
      <c r="B331" s="18" t="s">
        <v>329</v>
      </c>
      <c r="C331" s="7" t="s">
        <v>330</v>
      </c>
      <c r="D331" s="8">
        <v>43.015999999999998</v>
      </c>
      <c r="E331" s="8">
        <v>3.1E-2</v>
      </c>
      <c r="F331" s="8">
        <v>0.86399999999999999</v>
      </c>
      <c r="G331" s="8">
        <v>9.1389999999999993</v>
      </c>
      <c r="H331" s="8">
        <v>0.125</v>
      </c>
      <c r="I331" s="8">
        <v>44.76</v>
      </c>
      <c r="J331" s="8">
        <v>0.68300000000000005</v>
      </c>
      <c r="K331" s="8">
        <v>0.14799999999999999</v>
      </c>
      <c r="M331" s="8">
        <v>1.4E-2</v>
      </c>
      <c r="P331" s="8">
        <v>-0.41</v>
      </c>
      <c r="Q331" s="29">
        <f t="shared" si="41"/>
        <v>98.37</v>
      </c>
      <c r="R331" s="40">
        <f t="shared" si="42"/>
        <v>90.656468940718256</v>
      </c>
      <c r="S331" s="39"/>
      <c r="V331" s="8"/>
    </row>
    <row r="332" spans="1:22">
      <c r="A332" s="18" t="s">
        <v>320</v>
      </c>
      <c r="B332" s="18" t="s">
        <v>329</v>
      </c>
      <c r="C332" s="7" t="s">
        <v>330</v>
      </c>
      <c r="D332" s="8">
        <v>41.73</v>
      </c>
      <c r="E332" s="8">
        <v>1.7000000000000001E-2</v>
      </c>
      <c r="F332" s="8">
        <v>0.70199999999999996</v>
      </c>
      <c r="G332" s="8">
        <v>9.4269999999999996</v>
      </c>
      <c r="H332" s="8">
        <v>0.128</v>
      </c>
      <c r="I332" s="8">
        <v>45.59</v>
      </c>
      <c r="J332" s="8">
        <v>0.60099999999999998</v>
      </c>
      <c r="K332" s="8">
        <v>0.10199999999999999</v>
      </c>
      <c r="M332" s="8">
        <v>1.2E-2</v>
      </c>
      <c r="P332" s="8">
        <v>-0.57999999999999996</v>
      </c>
      <c r="Q332" s="29">
        <f t="shared" si="41"/>
        <v>97.728999999999999</v>
      </c>
      <c r="R332" s="40">
        <f t="shared" si="42"/>
        <v>90.548735063658526</v>
      </c>
      <c r="S332" s="39"/>
      <c r="V332" s="8"/>
    </row>
    <row r="333" spans="1:22">
      <c r="A333" s="18" t="s">
        <v>321</v>
      </c>
      <c r="B333" s="18" t="s">
        <v>329</v>
      </c>
      <c r="C333" s="7" t="s">
        <v>330</v>
      </c>
      <c r="D333" s="8">
        <v>40.965000000000003</v>
      </c>
      <c r="E333" s="8">
        <v>4.9000000000000002E-2</v>
      </c>
      <c r="F333" s="8">
        <v>1.0549999999999999</v>
      </c>
      <c r="G333" s="8">
        <v>9.9819999999999993</v>
      </c>
      <c r="H333" s="8">
        <v>0.13200000000000001</v>
      </c>
      <c r="I333" s="8">
        <v>46.491999999999997</v>
      </c>
      <c r="J333" s="8">
        <v>0.56999999999999995</v>
      </c>
      <c r="K333" s="8">
        <v>0.106</v>
      </c>
      <c r="M333" s="8">
        <v>1.9E-2</v>
      </c>
      <c r="P333" s="8">
        <v>-0.48980407836875395</v>
      </c>
      <c r="Q333" s="29">
        <f t="shared" si="41"/>
        <v>98.880195921631241</v>
      </c>
      <c r="R333" s="40">
        <f t="shared" si="42"/>
        <v>90.22189054444857</v>
      </c>
      <c r="S333" s="39"/>
      <c r="V333" s="8"/>
    </row>
    <row r="334" spans="1:22">
      <c r="A334" s="18" t="s">
        <v>322</v>
      </c>
      <c r="B334" s="18" t="s">
        <v>329</v>
      </c>
      <c r="C334" s="7" t="s">
        <v>330</v>
      </c>
      <c r="D334" s="8">
        <v>41.768000000000001</v>
      </c>
      <c r="E334" s="8">
        <v>4.3999999999999997E-2</v>
      </c>
      <c r="F334" s="8">
        <v>1.6879999999999999</v>
      </c>
      <c r="G334" s="8">
        <v>9.7859999999999996</v>
      </c>
      <c r="H334" s="8">
        <v>0.13500000000000001</v>
      </c>
      <c r="I334" s="8">
        <v>43.509</v>
      </c>
      <c r="J334" s="8">
        <v>1.2450000000000001</v>
      </c>
      <c r="K334" s="8">
        <v>0.16</v>
      </c>
      <c r="M334" s="8">
        <v>1.4E-2</v>
      </c>
      <c r="P334" s="8">
        <v>-0.44991001799641778</v>
      </c>
      <c r="Q334" s="29">
        <f t="shared" si="41"/>
        <v>97.899089982003588</v>
      </c>
      <c r="R334" s="40">
        <f t="shared" si="42"/>
        <v>89.804092789308271</v>
      </c>
      <c r="S334" s="39"/>
      <c r="V334" s="8"/>
    </row>
    <row r="335" spans="1:22">
      <c r="A335" s="18" t="s">
        <v>323</v>
      </c>
      <c r="B335" s="18" t="s">
        <v>329</v>
      </c>
      <c r="C335" s="7" t="s">
        <v>330</v>
      </c>
      <c r="D335" s="8">
        <v>42.601999999999997</v>
      </c>
      <c r="E335" s="8">
        <v>4.7E-2</v>
      </c>
      <c r="F335" s="8">
        <v>1.48</v>
      </c>
      <c r="G335" s="8">
        <v>9.5510000000000002</v>
      </c>
      <c r="H335" s="8">
        <v>0.13300000000000001</v>
      </c>
      <c r="I335" s="8">
        <v>43.777000000000001</v>
      </c>
      <c r="J335" s="8">
        <v>1.2989999999999999</v>
      </c>
      <c r="K335" s="8">
        <v>0.161</v>
      </c>
      <c r="M335" s="8">
        <v>1.0999999999999999E-2</v>
      </c>
      <c r="P335" s="8">
        <v>-0.41995800419931179</v>
      </c>
      <c r="Q335" s="29">
        <f t="shared" si="41"/>
        <v>98.641041995800691</v>
      </c>
      <c r="R335" s="40">
        <f t="shared" si="42"/>
        <v>90.079522863128972</v>
      </c>
      <c r="S335" s="39"/>
      <c r="V335" s="8"/>
    </row>
    <row r="336" spans="1:22">
      <c r="A336" s="18" t="s">
        <v>324</v>
      </c>
      <c r="B336" s="18" t="s">
        <v>329</v>
      </c>
      <c r="C336" s="7" t="s">
        <v>330</v>
      </c>
      <c r="D336" s="8">
        <v>45.405000000000001</v>
      </c>
      <c r="E336" s="8">
        <v>9.1999999999999998E-2</v>
      </c>
      <c r="F336" s="8">
        <v>1.9650000000000001</v>
      </c>
      <c r="G336" s="8">
        <v>11.116</v>
      </c>
      <c r="H336" s="8">
        <v>0.14699999999999999</v>
      </c>
      <c r="I336" s="8">
        <v>39.536999999999999</v>
      </c>
      <c r="J336" s="8">
        <v>1.115</v>
      </c>
      <c r="K336" s="8">
        <v>0.14699999999999999</v>
      </c>
      <c r="M336" s="8">
        <v>1.4E-2</v>
      </c>
      <c r="P336" s="8">
        <v>-0.56999999999999995</v>
      </c>
      <c r="Q336" s="29">
        <f t="shared" si="41"/>
        <v>98.968000000000004</v>
      </c>
      <c r="R336" s="40">
        <f t="shared" si="42"/>
        <v>87.571687146803157</v>
      </c>
      <c r="S336" s="39"/>
      <c r="V336" s="8"/>
    </row>
    <row r="337" spans="1:24">
      <c r="A337" s="18" t="s">
        <v>325</v>
      </c>
      <c r="B337" s="18" t="s">
        <v>329</v>
      </c>
      <c r="C337" s="7" t="s">
        <v>330</v>
      </c>
      <c r="D337" s="8">
        <v>41.671999999999997</v>
      </c>
      <c r="E337" s="8">
        <v>8.6999999999999994E-2</v>
      </c>
      <c r="F337" s="8">
        <v>1.4790000000000001</v>
      </c>
      <c r="G337" s="8">
        <v>10.417</v>
      </c>
      <c r="H337" s="8">
        <v>0.13700000000000001</v>
      </c>
      <c r="I337" s="8">
        <v>44.454999999999998</v>
      </c>
      <c r="J337" s="8">
        <v>0.8</v>
      </c>
      <c r="K337" s="8">
        <v>0.14299999999999999</v>
      </c>
      <c r="M337" s="8">
        <v>2.1000000000000001E-2</v>
      </c>
      <c r="P337" s="8">
        <v>-0.63</v>
      </c>
      <c r="Q337" s="29">
        <f t="shared" si="41"/>
        <v>98.581000000000003</v>
      </c>
      <c r="R337" s="40">
        <f t="shared" si="42"/>
        <v>89.422729602284377</v>
      </c>
      <c r="S337" s="39"/>
      <c r="V337" s="8"/>
    </row>
    <row r="338" spans="1:24">
      <c r="A338" s="18" t="s">
        <v>326</v>
      </c>
      <c r="B338" s="18" t="s">
        <v>329</v>
      </c>
      <c r="C338" s="7" t="s">
        <v>330</v>
      </c>
      <c r="D338" s="8">
        <v>43.676000000000002</v>
      </c>
      <c r="E338" s="8">
        <v>0.104</v>
      </c>
      <c r="F338" s="8">
        <v>1.494</v>
      </c>
      <c r="G338" s="8">
        <v>10.004</v>
      </c>
      <c r="H338" s="8">
        <v>0.14299999999999999</v>
      </c>
      <c r="I338" s="8">
        <v>42.116999999999997</v>
      </c>
      <c r="J338" s="8">
        <v>1.365</v>
      </c>
      <c r="K338" s="8">
        <v>0.13500000000000001</v>
      </c>
      <c r="M338" s="8">
        <v>1.4E-2</v>
      </c>
      <c r="P338" s="8">
        <v>-0.47</v>
      </c>
      <c r="Q338" s="29">
        <f t="shared" si="41"/>
        <v>98.581999999999994</v>
      </c>
      <c r="R338" s="40">
        <f t="shared" si="42"/>
        <v>89.293671395390945</v>
      </c>
      <c r="S338" s="39"/>
      <c r="V338" s="8"/>
    </row>
    <row r="339" spans="1:24">
      <c r="A339" s="18" t="s">
        <v>327</v>
      </c>
      <c r="B339" s="18" t="s">
        <v>329</v>
      </c>
      <c r="C339" s="7" t="s">
        <v>330</v>
      </c>
      <c r="D339" s="8">
        <v>44.042999999999999</v>
      </c>
      <c r="E339" s="8">
        <v>8.4000000000000005E-2</v>
      </c>
      <c r="F339" s="8">
        <v>3.0179999999999998</v>
      </c>
      <c r="G339" s="8">
        <v>9.6850000000000005</v>
      </c>
      <c r="H339" s="8">
        <v>0.13500000000000001</v>
      </c>
      <c r="I339" s="8">
        <v>38.572000000000003</v>
      </c>
      <c r="J339" s="8">
        <v>3.0640000000000001</v>
      </c>
      <c r="K339" s="8">
        <v>0.27600000000000002</v>
      </c>
      <c r="M339" s="8">
        <v>1.2E-2</v>
      </c>
      <c r="P339" s="8">
        <v>-0.34</v>
      </c>
      <c r="Q339" s="29">
        <f t="shared" si="41"/>
        <v>98.548999999999992</v>
      </c>
      <c r="R339" s="40">
        <f t="shared" si="42"/>
        <v>88.751219761104011</v>
      </c>
      <c r="S339" s="39"/>
      <c r="V339" s="8"/>
    </row>
    <row r="340" spans="1:24">
      <c r="A340" s="18" t="s">
        <v>328</v>
      </c>
      <c r="B340" s="18" t="s">
        <v>329</v>
      </c>
      <c r="C340" s="7" t="s">
        <v>330</v>
      </c>
      <c r="D340" s="8">
        <v>43.347999999999999</v>
      </c>
      <c r="E340" s="8">
        <v>0.111</v>
      </c>
      <c r="F340" s="8">
        <v>3.2269999999999999</v>
      </c>
      <c r="G340" s="8">
        <v>9.7710000000000008</v>
      </c>
      <c r="H340" s="8">
        <v>0.13800000000000001</v>
      </c>
      <c r="I340" s="8">
        <v>39.018999999999998</v>
      </c>
      <c r="J340" s="8">
        <v>2.9630000000000001</v>
      </c>
      <c r="K340" s="8">
        <v>0.23200000000000001</v>
      </c>
      <c r="M340" s="8">
        <v>1.4E-2</v>
      </c>
      <c r="P340" s="8">
        <v>-0.51</v>
      </c>
      <c r="Q340" s="29">
        <f t="shared" si="41"/>
        <v>98.312999999999974</v>
      </c>
      <c r="R340" s="40">
        <f t="shared" si="42"/>
        <v>88.777963162887687</v>
      </c>
      <c r="S340" s="39"/>
      <c r="V340" s="8"/>
    </row>
    <row r="341" spans="1:24">
      <c r="A341" s="18" t="s">
        <v>517</v>
      </c>
      <c r="B341" s="18" t="s">
        <v>329</v>
      </c>
      <c r="C341" s="7" t="s">
        <v>516</v>
      </c>
      <c r="D341" s="8">
        <v>44.45</v>
      </c>
      <c r="E341" s="8">
        <v>0.14000000000000001</v>
      </c>
      <c r="F341" s="8">
        <v>3.55</v>
      </c>
      <c r="G341" s="8">
        <v>8.69</v>
      </c>
      <c r="H341" s="8">
        <v>0.13</v>
      </c>
      <c r="I341" s="8">
        <v>38.299999999999997</v>
      </c>
      <c r="J341" s="8">
        <v>2.86</v>
      </c>
      <c r="K341" s="8">
        <v>0.43</v>
      </c>
      <c r="L341" s="8">
        <v>0.05</v>
      </c>
      <c r="M341" s="8">
        <v>0.01</v>
      </c>
      <c r="P341" s="8">
        <v>0.69</v>
      </c>
      <c r="Q341" s="29">
        <v>99.3</v>
      </c>
      <c r="R341" s="40">
        <f t="shared" si="42"/>
        <v>89.723805354575433</v>
      </c>
      <c r="S341" s="39"/>
      <c r="V341" s="8"/>
    </row>
    <row r="342" spans="1:24">
      <c r="A342" s="18" t="s">
        <v>508</v>
      </c>
      <c r="B342" s="18" t="s">
        <v>329</v>
      </c>
      <c r="C342" s="7" t="s">
        <v>516</v>
      </c>
      <c r="D342" s="8">
        <v>43.68</v>
      </c>
      <c r="E342" s="8">
        <v>7.0000000000000007E-2</v>
      </c>
      <c r="F342" s="8">
        <v>2.42</v>
      </c>
      <c r="G342" s="8">
        <v>11.64</v>
      </c>
      <c r="H342" s="8">
        <v>0.14000000000000001</v>
      </c>
      <c r="I342" s="8">
        <v>40.4</v>
      </c>
      <c r="J342" s="8">
        <v>1.92</v>
      </c>
      <c r="K342" s="8">
        <v>0.28999999999999998</v>
      </c>
      <c r="L342" s="8" t="s">
        <v>130</v>
      </c>
      <c r="M342" s="8" t="s">
        <v>130</v>
      </c>
      <c r="P342" s="8">
        <v>-0.75</v>
      </c>
      <c r="Q342" s="29">
        <v>99.81</v>
      </c>
      <c r="R342" s="40">
        <f t="shared" ref="R342:R348" si="51">(I342/40.304)/(I342/40.304+G342*0.8998/71.844)*100</f>
        <v>87.302915820557615</v>
      </c>
      <c r="S342" s="39"/>
      <c r="V342" s="8"/>
    </row>
    <row r="343" spans="1:24">
      <c r="A343" s="18" t="s">
        <v>509</v>
      </c>
      <c r="B343" s="18" t="s">
        <v>329</v>
      </c>
      <c r="C343" s="7" t="s">
        <v>516</v>
      </c>
      <c r="D343" s="8">
        <v>44.52</v>
      </c>
      <c r="E343" s="8">
        <v>0.06</v>
      </c>
      <c r="F343" s="8">
        <v>2.46</v>
      </c>
      <c r="G343" s="8">
        <v>9.1300000000000008</v>
      </c>
      <c r="H343" s="8">
        <v>0.14000000000000001</v>
      </c>
      <c r="I343" s="8">
        <v>41.9</v>
      </c>
      <c r="J343" s="8">
        <v>2.06</v>
      </c>
      <c r="K343" s="8">
        <v>0.32</v>
      </c>
      <c r="L343" s="8" t="s">
        <v>130</v>
      </c>
      <c r="M343" s="8" t="s">
        <v>130</v>
      </c>
      <c r="P343" s="8">
        <v>-0.55000000000000004</v>
      </c>
      <c r="Q343" s="29">
        <v>100.04</v>
      </c>
      <c r="R343" s="40">
        <f t="shared" si="51"/>
        <v>90.090753979154584</v>
      </c>
      <c r="S343" s="39"/>
      <c r="V343" s="8"/>
    </row>
    <row r="344" spans="1:24">
      <c r="A344" s="18" t="s">
        <v>510</v>
      </c>
      <c r="B344" s="18" t="s">
        <v>329</v>
      </c>
      <c r="C344" s="7" t="s">
        <v>516</v>
      </c>
      <c r="D344" s="8">
        <v>45.33</v>
      </c>
      <c r="E344" s="8">
        <v>0.04</v>
      </c>
      <c r="F344" s="8">
        <v>1.5</v>
      </c>
      <c r="G344" s="8">
        <v>8.4</v>
      </c>
      <c r="H344" s="8">
        <v>0.11</v>
      </c>
      <c r="I344" s="8">
        <v>42.9</v>
      </c>
      <c r="J344" s="8">
        <v>0.91</v>
      </c>
      <c r="K344" s="8">
        <v>0.26</v>
      </c>
      <c r="L344" s="8" t="s">
        <v>130</v>
      </c>
      <c r="M344" s="8" t="s">
        <v>130</v>
      </c>
      <c r="P344" s="8">
        <v>0.86</v>
      </c>
      <c r="Q344" s="29">
        <v>100.31</v>
      </c>
      <c r="R344" s="40">
        <f t="shared" si="51"/>
        <v>91.005193857584658</v>
      </c>
      <c r="S344" s="39"/>
      <c r="V344" s="8"/>
    </row>
    <row r="345" spans="1:24">
      <c r="A345" s="18" t="s">
        <v>518</v>
      </c>
      <c r="B345" s="18" t="s">
        <v>329</v>
      </c>
      <c r="C345" s="7" t="s">
        <v>516</v>
      </c>
      <c r="D345" s="8">
        <v>44.68</v>
      </c>
      <c r="E345" s="8">
        <v>0.05</v>
      </c>
      <c r="F345" s="8">
        <v>2.65</v>
      </c>
      <c r="G345" s="8">
        <v>8.5299999999999994</v>
      </c>
      <c r="H345" s="8">
        <v>0.13</v>
      </c>
      <c r="I345" s="8">
        <v>40.9</v>
      </c>
      <c r="J345" s="8">
        <v>2.56</v>
      </c>
      <c r="K345" s="8">
        <v>0.34</v>
      </c>
      <c r="L345" s="8" t="s">
        <v>130</v>
      </c>
      <c r="M345" s="8" t="s">
        <v>130</v>
      </c>
      <c r="P345" s="8">
        <v>-0.51</v>
      </c>
      <c r="Q345" s="29">
        <v>99.33</v>
      </c>
      <c r="R345" s="40">
        <f t="shared" si="51"/>
        <v>90.475139587610343</v>
      </c>
      <c r="S345" s="39"/>
      <c r="V345" s="8"/>
    </row>
    <row r="346" spans="1:24">
      <c r="A346" s="18" t="s">
        <v>511</v>
      </c>
      <c r="B346" s="18" t="s">
        <v>329</v>
      </c>
      <c r="C346" s="7" t="s">
        <v>516</v>
      </c>
      <c r="D346" s="8">
        <v>45.5</v>
      </c>
      <c r="E346" s="8">
        <v>0.17</v>
      </c>
      <c r="F346" s="8">
        <v>3.72</v>
      </c>
      <c r="G346" s="8">
        <v>8.99</v>
      </c>
      <c r="H346" s="8">
        <v>0.14000000000000001</v>
      </c>
      <c r="I346" s="8">
        <v>38.200000000000003</v>
      </c>
      <c r="J346" s="8">
        <v>2.92</v>
      </c>
      <c r="K346" s="8">
        <v>0.42</v>
      </c>
      <c r="L346" s="8">
        <v>0.06</v>
      </c>
      <c r="M346" s="8">
        <v>0.03</v>
      </c>
      <c r="P346" s="8">
        <v>-0.12</v>
      </c>
      <c r="Q346" s="29">
        <v>100.03</v>
      </c>
      <c r="R346" s="40">
        <f t="shared" si="51"/>
        <v>89.381840237930419</v>
      </c>
      <c r="S346" s="39"/>
      <c r="V346" s="8"/>
    </row>
    <row r="347" spans="1:24">
      <c r="A347" s="18" t="s">
        <v>512</v>
      </c>
      <c r="B347" s="18" t="s">
        <v>329</v>
      </c>
      <c r="C347" s="7" t="s">
        <v>516</v>
      </c>
      <c r="D347" s="8">
        <v>45.03</v>
      </c>
      <c r="E347" s="8">
        <v>0.16</v>
      </c>
      <c r="F347" s="8">
        <v>2.3199999999999998</v>
      </c>
      <c r="G347" s="8">
        <v>9.25</v>
      </c>
      <c r="H347" s="8">
        <v>0.13</v>
      </c>
      <c r="I347" s="8">
        <v>41.8</v>
      </c>
      <c r="J347" s="8">
        <v>1.22</v>
      </c>
      <c r="K347" s="8">
        <v>0.39</v>
      </c>
      <c r="L347" s="8">
        <v>0.12</v>
      </c>
      <c r="M347" s="8">
        <v>0.03</v>
      </c>
      <c r="P347" s="8">
        <v>-0.37</v>
      </c>
      <c r="Q347" s="29">
        <v>100.08</v>
      </c>
      <c r="R347" s="40">
        <f t="shared" si="51"/>
        <v>89.951994104302457</v>
      </c>
      <c r="S347" s="39"/>
      <c r="V347" s="8"/>
    </row>
    <row r="348" spans="1:24">
      <c r="A348" s="18" t="s">
        <v>513</v>
      </c>
      <c r="B348" s="18" t="s">
        <v>329</v>
      </c>
      <c r="C348" s="7" t="s">
        <v>516</v>
      </c>
      <c r="D348" s="8">
        <v>45.64</v>
      </c>
      <c r="E348" s="8">
        <v>0.06</v>
      </c>
      <c r="F348" s="8">
        <v>3.12</v>
      </c>
      <c r="G348" s="8">
        <v>8.2100000000000009</v>
      </c>
      <c r="H348" s="8">
        <v>0.13</v>
      </c>
      <c r="I348" s="8">
        <v>39.700000000000003</v>
      </c>
      <c r="J348" s="8">
        <v>2.76</v>
      </c>
      <c r="K348" s="8">
        <v>0.33</v>
      </c>
      <c r="L348" s="8">
        <v>0.01</v>
      </c>
      <c r="M348" s="8" t="s">
        <v>130</v>
      </c>
      <c r="P348" s="8">
        <v>-0.37</v>
      </c>
      <c r="Q348" s="29">
        <v>99.590000000000018</v>
      </c>
      <c r="R348" s="40">
        <f t="shared" si="51"/>
        <v>90.547774661792189</v>
      </c>
      <c r="S348" s="39"/>
      <c r="V348" s="8"/>
    </row>
    <row r="349" spans="1:24">
      <c r="A349" s="18" t="s">
        <v>357</v>
      </c>
      <c r="B349" s="18" t="s">
        <v>398</v>
      </c>
      <c r="C349" s="7" t="s">
        <v>399</v>
      </c>
      <c r="D349" s="34">
        <v>44.39</v>
      </c>
      <c r="E349" s="34">
        <v>0.04</v>
      </c>
      <c r="F349" s="34">
        <v>1.58</v>
      </c>
      <c r="G349" s="34">
        <v>9.3131807068237382</v>
      </c>
      <c r="H349" s="34">
        <v>0.11</v>
      </c>
      <c r="I349" s="34">
        <v>44.46</v>
      </c>
      <c r="J349" s="34">
        <v>0.99</v>
      </c>
      <c r="K349" s="34">
        <v>0.1</v>
      </c>
      <c r="L349" s="34">
        <v>0.01</v>
      </c>
      <c r="M349" s="16">
        <v>0.01</v>
      </c>
      <c r="N349" s="16">
        <v>0.65929665846181074</v>
      </c>
      <c r="O349" s="16">
        <v>0.2426821530189085</v>
      </c>
      <c r="P349" s="10">
        <v>-0.47</v>
      </c>
      <c r="Q349" s="29">
        <f t="shared" ref="Q349:Q357" si="52">SUM(D349:P349)</f>
        <v>101.43515951830445</v>
      </c>
      <c r="R349" s="40">
        <f t="shared" ref="R349:R357" si="53">(I349/40.304)/(I349/40.304+G349*0.8998/71.844)*100</f>
        <v>90.437314677903061</v>
      </c>
      <c r="S349" s="39">
        <f t="shared" ref="S349:S358" si="54">(N349/151.9192)/(N349/151.9192+F349/101.9601)*100</f>
        <v>21.878279842952047</v>
      </c>
      <c r="U349" s="29"/>
      <c r="X349" s="8"/>
    </row>
    <row r="350" spans="1:24">
      <c r="A350" s="18" t="s">
        <v>358</v>
      </c>
      <c r="B350" s="18" t="s">
        <v>398</v>
      </c>
      <c r="C350" s="7" t="s">
        <v>399</v>
      </c>
      <c r="D350" s="34">
        <v>45.42</v>
      </c>
      <c r="E350" s="34">
        <v>0.01</v>
      </c>
      <c r="F350" s="34">
        <v>2.15</v>
      </c>
      <c r="G350" s="34">
        <v>9.5465659035341179</v>
      </c>
      <c r="H350" s="34">
        <v>0.12</v>
      </c>
      <c r="I350" s="34">
        <v>41.73</v>
      </c>
      <c r="J350" s="34">
        <v>1.9</v>
      </c>
      <c r="K350" s="34">
        <v>0.15</v>
      </c>
      <c r="L350" s="34">
        <v>0.01</v>
      </c>
      <c r="M350" s="16">
        <v>0.02</v>
      </c>
      <c r="N350" s="16">
        <v>0.78793990889338361</v>
      </c>
      <c r="O350" s="16">
        <v>0.23173791329178411</v>
      </c>
      <c r="P350" s="10">
        <v>-0.53</v>
      </c>
      <c r="Q350" s="29">
        <f t="shared" si="52"/>
        <v>101.54624372571928</v>
      </c>
      <c r="R350" s="40">
        <f t="shared" si="53"/>
        <v>89.647598967052062</v>
      </c>
      <c r="S350" s="39">
        <f t="shared" si="54"/>
        <v>19.740884050792456</v>
      </c>
      <c r="U350" s="29"/>
      <c r="X350" s="8"/>
    </row>
    <row r="351" spans="1:24">
      <c r="A351" s="18" t="s">
        <v>359</v>
      </c>
      <c r="B351" s="18" t="s">
        <v>398</v>
      </c>
      <c r="C351" s="7" t="s">
        <v>399</v>
      </c>
      <c r="D351" s="34">
        <v>44.61</v>
      </c>
      <c r="E351" s="34">
        <v>0.12</v>
      </c>
      <c r="F351" s="34">
        <v>3.09</v>
      </c>
      <c r="G351" s="34">
        <v>10.213380751278061</v>
      </c>
      <c r="H351" s="34">
        <v>0.12</v>
      </c>
      <c r="I351" s="34">
        <v>40.18</v>
      </c>
      <c r="J351" s="34">
        <v>2.64</v>
      </c>
      <c r="K351" s="34">
        <v>0.25</v>
      </c>
      <c r="L351" s="34">
        <v>0.01</v>
      </c>
      <c r="M351" s="16">
        <v>0.02</v>
      </c>
      <c r="N351" s="16">
        <v>0.5943902911986082</v>
      </c>
      <c r="O351" s="16">
        <v>0.16950845716894916</v>
      </c>
      <c r="P351" s="10">
        <v>-0.53</v>
      </c>
      <c r="Q351" s="29">
        <f t="shared" si="52"/>
        <v>101.4872794996456</v>
      </c>
      <c r="R351" s="40">
        <f t="shared" si="53"/>
        <v>88.628062126999382</v>
      </c>
      <c r="S351" s="39">
        <f t="shared" si="54"/>
        <v>11.43399203295899</v>
      </c>
      <c r="U351" s="29"/>
      <c r="X351" s="8"/>
    </row>
    <row r="352" spans="1:24">
      <c r="A352" s="18" t="s">
        <v>360</v>
      </c>
      <c r="B352" s="18" t="s">
        <v>398</v>
      </c>
      <c r="C352" s="7" t="s">
        <v>399</v>
      </c>
      <c r="D352" s="34">
        <v>44.17</v>
      </c>
      <c r="E352" s="34">
        <v>0.1</v>
      </c>
      <c r="F352" s="34">
        <v>3.08</v>
      </c>
      <c r="G352" s="34">
        <v>9.9911091353634145</v>
      </c>
      <c r="H352" s="34">
        <v>0.12</v>
      </c>
      <c r="I352" s="34">
        <v>41.17</v>
      </c>
      <c r="J352" s="34">
        <v>2.5299999999999998</v>
      </c>
      <c r="K352" s="34">
        <v>0.22</v>
      </c>
      <c r="L352" s="34">
        <v>0.02</v>
      </c>
      <c r="M352" s="16">
        <v>0.01</v>
      </c>
      <c r="N352" s="16">
        <v>0.86512585915232743</v>
      </c>
      <c r="O352" s="16">
        <v>0.23288324070508784</v>
      </c>
      <c r="P352" s="10">
        <v>-0.42</v>
      </c>
      <c r="Q352" s="29">
        <f t="shared" si="52"/>
        <v>102.08911823522084</v>
      </c>
      <c r="R352" s="40">
        <f t="shared" si="53"/>
        <v>89.086851136781618</v>
      </c>
      <c r="S352" s="39">
        <f t="shared" si="54"/>
        <v>15.861397816774991</v>
      </c>
      <c r="U352" s="29"/>
      <c r="X352" s="8"/>
    </row>
    <row r="353" spans="1:24">
      <c r="A353" s="18" t="s">
        <v>361</v>
      </c>
      <c r="B353" s="18" t="s">
        <v>398</v>
      </c>
      <c r="C353" s="7" t="s">
        <v>399</v>
      </c>
      <c r="D353" s="34">
        <v>44.57</v>
      </c>
      <c r="E353" s="34">
        <v>7.0000000000000007E-2</v>
      </c>
      <c r="F353" s="34">
        <v>2.56</v>
      </c>
      <c r="G353" s="34">
        <v>10.580128917537229</v>
      </c>
      <c r="H353" s="34">
        <v>0.12</v>
      </c>
      <c r="I353" s="34">
        <v>40.74</v>
      </c>
      <c r="J353" s="34">
        <v>2.38</v>
      </c>
      <c r="K353" s="34">
        <v>0.2</v>
      </c>
      <c r="L353" s="34">
        <v>0.01</v>
      </c>
      <c r="M353" s="16">
        <v>0.01</v>
      </c>
      <c r="N353" s="16">
        <v>0.60316142190985178</v>
      </c>
      <c r="O353" s="16">
        <v>0.227665638044482</v>
      </c>
      <c r="P353" s="10">
        <v>-0.65</v>
      </c>
      <c r="Q353" s="29">
        <f t="shared" si="52"/>
        <v>101.42095597749156</v>
      </c>
      <c r="R353" s="40">
        <f t="shared" si="53"/>
        <v>88.410199973984319</v>
      </c>
      <c r="S353" s="39">
        <f t="shared" si="54"/>
        <v>13.653823657940354</v>
      </c>
      <c r="U353" s="29"/>
      <c r="X353" s="8"/>
    </row>
    <row r="354" spans="1:24">
      <c r="A354" s="18" t="s">
        <v>362</v>
      </c>
      <c r="B354" s="18" t="s">
        <v>398</v>
      </c>
      <c r="C354" s="7" t="s">
        <v>399</v>
      </c>
      <c r="D354" s="34">
        <v>43.74</v>
      </c>
      <c r="E354" s="34">
        <v>0.03</v>
      </c>
      <c r="F354" s="34">
        <v>1.19</v>
      </c>
      <c r="G354" s="34">
        <v>9.6132473883085137</v>
      </c>
      <c r="H354" s="34">
        <v>0.11</v>
      </c>
      <c r="I354" s="34">
        <v>45.78</v>
      </c>
      <c r="J354" s="34">
        <v>0.74</v>
      </c>
      <c r="K354" s="34">
        <v>0.08</v>
      </c>
      <c r="L354" s="34">
        <v>0.01</v>
      </c>
      <c r="M354" s="16">
        <v>0.01</v>
      </c>
      <c r="N354" s="16">
        <v>0.63298326632808</v>
      </c>
      <c r="O354" s="16">
        <v>0.24840879008542702</v>
      </c>
      <c r="P354" s="10">
        <v>-0.57999999999999996</v>
      </c>
      <c r="Q354" s="29">
        <f t="shared" si="52"/>
        <v>101.60463944472203</v>
      </c>
      <c r="R354" s="40">
        <f t="shared" si="53"/>
        <v>90.416070832935361</v>
      </c>
      <c r="S354" s="39">
        <f t="shared" si="54"/>
        <v>26.307793134795432</v>
      </c>
      <c r="U354" s="29"/>
      <c r="X354" s="8"/>
    </row>
    <row r="355" spans="1:24">
      <c r="A355" s="18" t="s">
        <v>363</v>
      </c>
      <c r="B355" s="18" t="s">
        <v>398</v>
      </c>
      <c r="C355" s="7" t="s">
        <v>399</v>
      </c>
      <c r="D355" s="34">
        <v>43.25</v>
      </c>
      <c r="E355" s="34">
        <v>0.09</v>
      </c>
      <c r="F355" s="34">
        <v>2.5499999999999998</v>
      </c>
      <c r="G355" s="34">
        <v>10.346743720826851</v>
      </c>
      <c r="H355" s="34">
        <v>0.12</v>
      </c>
      <c r="I355" s="34">
        <v>43.13</v>
      </c>
      <c r="J355" s="34">
        <v>1.54</v>
      </c>
      <c r="K355" s="34">
        <v>0.17</v>
      </c>
      <c r="L355" s="34">
        <v>0.03</v>
      </c>
      <c r="M355" s="16">
        <v>0.02</v>
      </c>
      <c r="N355" s="16">
        <v>0.63678408963628552</v>
      </c>
      <c r="O355" s="16">
        <v>0.22690208643561291</v>
      </c>
      <c r="P355" s="10">
        <v>-0.6</v>
      </c>
      <c r="Q355" s="29">
        <f t="shared" si="52"/>
        <v>101.51042989689876</v>
      </c>
      <c r="R355" s="40">
        <f t="shared" si="53"/>
        <v>89.198470050894016</v>
      </c>
      <c r="S355" s="39">
        <f t="shared" si="54"/>
        <v>14.354106265210516</v>
      </c>
      <c r="U355" s="29"/>
      <c r="X355" s="8"/>
    </row>
    <row r="356" spans="1:24">
      <c r="A356" s="18" t="s">
        <v>364</v>
      </c>
      <c r="B356" s="18" t="s">
        <v>398</v>
      </c>
      <c r="C356" s="7" t="s">
        <v>399</v>
      </c>
      <c r="D356" s="34">
        <v>45.07</v>
      </c>
      <c r="E356" s="34">
        <v>0.19</v>
      </c>
      <c r="F356" s="34">
        <v>4.0599999999999996</v>
      </c>
      <c r="G356" s="34">
        <v>10.024449877750611</v>
      </c>
      <c r="H356" s="34">
        <v>0.12</v>
      </c>
      <c r="I356" s="34">
        <v>38.35</v>
      </c>
      <c r="J356" s="34">
        <v>3.24</v>
      </c>
      <c r="K356" s="34">
        <v>0.36</v>
      </c>
      <c r="L356" s="34">
        <v>0.02</v>
      </c>
      <c r="M356" s="34">
        <v>0.02</v>
      </c>
      <c r="N356" s="16">
        <v>0.62421213561683631</v>
      </c>
      <c r="O356" s="16">
        <v>0.15741889002852111</v>
      </c>
      <c r="P356" s="10">
        <v>-0.51</v>
      </c>
      <c r="Q356" s="29">
        <f t="shared" si="52"/>
        <v>101.72608090339594</v>
      </c>
      <c r="R356" s="40">
        <f t="shared" si="53"/>
        <v>88.343375552641206</v>
      </c>
      <c r="S356" s="39">
        <f t="shared" si="54"/>
        <v>9.3535127201255222</v>
      </c>
      <c r="X356" s="8"/>
    </row>
    <row r="357" spans="1:24">
      <c r="A357" s="18" t="s">
        <v>365</v>
      </c>
      <c r="B357" s="18" t="s">
        <v>398</v>
      </c>
      <c r="C357" s="7" t="s">
        <v>399</v>
      </c>
      <c r="D357" s="34">
        <v>44.13</v>
      </c>
      <c r="E357" s="34">
        <v>0.14000000000000001</v>
      </c>
      <c r="F357" s="34">
        <v>2.57</v>
      </c>
      <c r="G357" s="34">
        <v>9.6465881306957098</v>
      </c>
      <c r="H357" s="34">
        <v>0.11</v>
      </c>
      <c r="I357" s="34">
        <v>42.35</v>
      </c>
      <c r="J357" s="34">
        <v>2.16</v>
      </c>
      <c r="K357" s="34">
        <v>0.19</v>
      </c>
      <c r="L357" s="34">
        <v>0.02</v>
      </c>
      <c r="M357" s="34">
        <v>0.01</v>
      </c>
      <c r="N357" s="16">
        <v>0.8931934774283069</v>
      </c>
      <c r="O357" s="16">
        <v>0.23224694769769685</v>
      </c>
      <c r="P357" s="10">
        <v>-0.5</v>
      </c>
      <c r="Q357" s="29">
        <f t="shared" si="52"/>
        <v>101.95202855582173</v>
      </c>
      <c r="R357" s="40">
        <f t="shared" si="53"/>
        <v>89.687672217889514</v>
      </c>
      <c r="S357" s="39">
        <f t="shared" si="54"/>
        <v>18.913735146465608</v>
      </c>
      <c r="X357" s="8"/>
    </row>
    <row r="358" spans="1:24">
      <c r="A358" s="18" t="s">
        <v>366</v>
      </c>
      <c r="B358" s="18" t="s">
        <v>398</v>
      </c>
      <c r="C358" s="7" t="s">
        <v>399</v>
      </c>
      <c r="D358" s="33">
        <v>44.72</v>
      </c>
      <c r="E358" s="29">
        <v>0.14000000000000001</v>
      </c>
      <c r="F358" s="29">
        <v>4.26</v>
      </c>
      <c r="G358" s="29">
        <v>10.102244943320738</v>
      </c>
      <c r="H358" s="29">
        <v>0.13</v>
      </c>
      <c r="I358" s="29">
        <v>38.619999999999997</v>
      </c>
      <c r="J358" s="29">
        <v>2.92</v>
      </c>
      <c r="K358" s="29">
        <v>0.3</v>
      </c>
      <c r="L358" s="29">
        <v>0.01</v>
      </c>
      <c r="M358" s="29">
        <v>0.01</v>
      </c>
      <c r="N358" s="29">
        <v>0.78910939298821614</v>
      </c>
      <c r="O358" s="29">
        <v>0.21163105425823009</v>
      </c>
      <c r="P358" s="10">
        <v>-0.53</v>
      </c>
      <c r="Q358" s="29">
        <f>SUM(D358:P358)</f>
        <v>101.6829853905672</v>
      </c>
      <c r="R358" s="40">
        <f>(I358/40.304)/(I358/40.304+G358*0.8998/71.844)*100</f>
        <v>88.336012370972384</v>
      </c>
      <c r="S358" s="39">
        <f t="shared" si="54"/>
        <v>11.05744533919068</v>
      </c>
      <c r="X358" s="8"/>
    </row>
    <row r="359" spans="1:24">
      <c r="A359" s="18" t="s">
        <v>392</v>
      </c>
      <c r="B359" s="18" t="s">
        <v>396</v>
      </c>
      <c r="C359" s="7" t="s">
        <v>397</v>
      </c>
      <c r="D359" s="34">
        <v>43.71</v>
      </c>
      <c r="E359" s="34">
        <v>0.14000000000000001</v>
      </c>
      <c r="F359" s="34">
        <v>3.36</v>
      </c>
      <c r="G359" s="34">
        <v>9.07</v>
      </c>
      <c r="H359" s="34">
        <v>0.13</v>
      </c>
      <c r="I359" s="34">
        <v>37.770000000000003</v>
      </c>
      <c r="J359" s="34">
        <v>3.27</v>
      </c>
      <c r="K359" s="34"/>
      <c r="L359" s="34">
        <v>0.01</v>
      </c>
      <c r="M359" s="16">
        <v>0.01</v>
      </c>
      <c r="N359" s="16">
        <v>0.69598736289837126</v>
      </c>
      <c r="O359" s="16">
        <v>0.25515349596377107</v>
      </c>
      <c r="P359" s="6"/>
      <c r="Q359" s="29">
        <f t="shared" ref="Q359:Q362" si="55">SUM(D359:P359)</f>
        <v>98.421140858862145</v>
      </c>
      <c r="R359" s="40">
        <f t="shared" ref="R359:R362" si="56">(I359/40.304)/(I359/40.304+G359*0.8998/71.844)*100</f>
        <v>89.188792092712589</v>
      </c>
      <c r="S359" s="39">
        <f t="shared" ref="S359:S362" si="57">(N359/151.9192)/(N359/151.9192+F359/101.9601)*100</f>
        <v>12.205287793879368</v>
      </c>
      <c r="U359" s="29"/>
      <c r="X359" s="8"/>
    </row>
    <row r="360" spans="1:24">
      <c r="A360" s="18" t="s">
        <v>393</v>
      </c>
      <c r="B360" s="18" t="s">
        <v>396</v>
      </c>
      <c r="C360" s="7" t="s">
        <v>397</v>
      </c>
      <c r="D360" s="34">
        <v>44.59</v>
      </c>
      <c r="E360" s="34">
        <v>0.32</v>
      </c>
      <c r="F360" s="34">
        <v>3.25</v>
      </c>
      <c r="G360" s="34">
        <v>8.36</v>
      </c>
      <c r="H360" s="34">
        <v>0.13</v>
      </c>
      <c r="I360" s="34">
        <v>37.71</v>
      </c>
      <c r="J360" s="34">
        <v>4.32</v>
      </c>
      <c r="K360" s="34"/>
      <c r="L360" s="34">
        <v>0.02</v>
      </c>
      <c r="M360" s="16">
        <v>0.01</v>
      </c>
      <c r="N360" s="16">
        <v>0.94854220605006923</v>
      </c>
      <c r="O360" s="16">
        <v>0.23453760252430431</v>
      </c>
      <c r="P360" s="6"/>
      <c r="Q360" s="29">
        <f t="shared" si="55"/>
        <v>99.89307980857437</v>
      </c>
      <c r="R360" s="40">
        <f t="shared" si="56"/>
        <v>89.9356598755829</v>
      </c>
      <c r="S360" s="39">
        <f t="shared" si="57"/>
        <v>16.379594820251235</v>
      </c>
      <c r="U360" s="29"/>
      <c r="X360" s="8"/>
    </row>
    <row r="361" spans="1:24">
      <c r="A361" s="18" t="s">
        <v>394</v>
      </c>
      <c r="B361" s="18" t="s">
        <v>396</v>
      </c>
      <c r="C361" s="7" t="s">
        <v>397</v>
      </c>
      <c r="D361" s="34">
        <v>42.62</v>
      </c>
      <c r="E361" s="34">
        <v>0.25</v>
      </c>
      <c r="F361" s="34">
        <v>3.16</v>
      </c>
      <c r="G361" s="34">
        <v>9.56</v>
      </c>
      <c r="H361" s="34">
        <v>0.14000000000000001</v>
      </c>
      <c r="I361" s="34">
        <v>38.46</v>
      </c>
      <c r="J361" s="34">
        <v>2.33</v>
      </c>
      <c r="K361" s="34"/>
      <c r="L361" s="34">
        <v>0.14000000000000001</v>
      </c>
      <c r="M361" s="16">
        <v>0.06</v>
      </c>
      <c r="N361" s="16">
        <v>0.72638748290737198</v>
      </c>
      <c r="O361" s="16">
        <v>0.19152419522467606</v>
      </c>
      <c r="P361" s="6"/>
      <c r="Q361" s="29">
        <f t="shared" si="55"/>
        <v>97.637911678132042</v>
      </c>
      <c r="R361" s="40">
        <f t="shared" si="56"/>
        <v>88.851486931101135</v>
      </c>
      <c r="S361" s="39">
        <f t="shared" si="57"/>
        <v>13.365620518029752</v>
      </c>
      <c r="U361" s="29"/>
      <c r="X361" s="8"/>
    </row>
    <row r="362" spans="1:24">
      <c r="A362" s="18" t="s">
        <v>395</v>
      </c>
      <c r="B362" s="18" t="s">
        <v>396</v>
      </c>
      <c r="C362" s="7" t="s">
        <v>397</v>
      </c>
      <c r="D362" s="34">
        <v>43.94</v>
      </c>
      <c r="E362" s="34">
        <v>0.11</v>
      </c>
      <c r="F362" s="34">
        <v>2.4700000000000002</v>
      </c>
      <c r="G362" s="34">
        <v>9.36</v>
      </c>
      <c r="H362" s="34">
        <v>0.13</v>
      </c>
      <c r="I362" s="34">
        <v>40.840000000000003</v>
      </c>
      <c r="J362" s="34">
        <v>2.2000000000000002</v>
      </c>
      <c r="K362" s="34"/>
      <c r="L362" s="34">
        <v>0.02</v>
      </c>
      <c r="M362" s="16">
        <v>0.01</v>
      </c>
      <c r="N362" s="16">
        <v>0.66558724288937055</v>
      </c>
      <c r="O362" s="16">
        <v>0.28824073234810055</v>
      </c>
      <c r="P362" s="6"/>
      <c r="Q362" s="29">
        <f t="shared" si="55"/>
        <v>100.03382797523747</v>
      </c>
      <c r="R362" s="40">
        <f t="shared" si="56"/>
        <v>89.630676484396517</v>
      </c>
      <c r="S362" s="39">
        <f t="shared" si="57"/>
        <v>15.315451385186108</v>
      </c>
      <c r="U362" s="29"/>
      <c r="X362" s="8"/>
    </row>
    <row r="363" spans="1:24">
      <c r="A363" s="18"/>
      <c r="B363" s="18"/>
      <c r="C363" s="7"/>
      <c r="D363" s="33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10"/>
      <c r="Q363" s="29"/>
      <c r="R363" s="40"/>
      <c r="S363" s="39"/>
      <c r="X363" s="8"/>
    </row>
    <row r="364" spans="1:24" ht="13.5">
      <c r="A364" s="47" t="s">
        <v>437</v>
      </c>
      <c r="B364" s="18"/>
      <c r="C364" s="7"/>
      <c r="D364" s="33"/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10"/>
      <c r="Q364" s="29"/>
      <c r="R364" s="40"/>
      <c r="S364" s="39"/>
      <c r="X364" s="8"/>
    </row>
    <row r="365" spans="1:24">
      <c r="A365" s="18" t="s">
        <v>402</v>
      </c>
      <c r="B365" s="18" t="s">
        <v>410</v>
      </c>
      <c r="C365" s="7" t="s">
        <v>411</v>
      </c>
      <c r="D365" s="33">
        <v>45.73</v>
      </c>
      <c r="E365" s="29">
        <v>0.12</v>
      </c>
      <c r="F365" s="29">
        <v>4.08</v>
      </c>
      <c r="G365" s="29">
        <v>8.5927583907535006</v>
      </c>
      <c r="H365" s="29">
        <v>0.14000000000000001</v>
      </c>
      <c r="I365" s="29">
        <v>36.619999999999997</v>
      </c>
      <c r="J365" s="29">
        <v>3.82</v>
      </c>
      <c r="K365" s="29">
        <v>0.2</v>
      </c>
      <c r="L365" s="29">
        <v>1.4999999999999999E-2</v>
      </c>
      <c r="M365" s="29">
        <v>4.3999999999999997E-2</v>
      </c>
      <c r="O365" s="10"/>
      <c r="P365" s="29">
        <v>0.22</v>
      </c>
      <c r="Q365" s="29">
        <f t="shared" ref="Q365:Q392" si="58">SUM(D365:P365)</f>
        <v>99.581758390753478</v>
      </c>
      <c r="R365" s="40">
        <f t="shared" ref="R365:R372" si="59">(I365/40.304)/(I365/40.304+G365*0.8998/71.844)*100</f>
        <v>89.409824924454213</v>
      </c>
      <c r="S365" s="39"/>
      <c r="X365" s="8"/>
    </row>
    <row r="366" spans="1:24">
      <c r="A366" s="18" t="s">
        <v>403</v>
      </c>
      <c r="B366" s="18" t="s">
        <v>410</v>
      </c>
      <c r="C366" s="7" t="s">
        <v>411</v>
      </c>
      <c r="D366" s="33">
        <v>44.23</v>
      </c>
      <c r="E366" s="29">
        <v>3.2000000000000001E-2</v>
      </c>
      <c r="F366" s="29">
        <v>1.92</v>
      </c>
      <c r="G366" s="29">
        <v>8.3650522338297399</v>
      </c>
      <c r="H366" s="29">
        <v>0.13</v>
      </c>
      <c r="I366" s="29">
        <v>43.21</v>
      </c>
      <c r="J366" s="29">
        <v>1.04</v>
      </c>
      <c r="K366" s="29">
        <v>6.4000000000000001E-2</v>
      </c>
      <c r="L366" s="29">
        <v>1.4E-2</v>
      </c>
      <c r="M366" s="29">
        <v>5.0000000000000001E-3</v>
      </c>
      <c r="O366" s="10"/>
      <c r="P366" s="29">
        <v>0.34</v>
      </c>
      <c r="Q366" s="29">
        <f t="shared" si="58"/>
        <v>99.350052233829729</v>
      </c>
      <c r="R366" s="40">
        <f t="shared" si="59"/>
        <v>91.097826749060758</v>
      </c>
      <c r="S366" s="39"/>
      <c r="X366" s="8"/>
    </row>
    <row r="367" spans="1:24">
      <c r="A367" s="18" t="s">
        <v>404</v>
      </c>
      <c r="B367" s="18" t="s">
        <v>410</v>
      </c>
      <c r="C367" s="7" t="s">
        <v>411</v>
      </c>
      <c r="D367" s="33">
        <v>44.92</v>
      </c>
      <c r="E367" s="29">
        <v>9.1999999999999998E-2</v>
      </c>
      <c r="F367" s="29">
        <v>3.45</v>
      </c>
      <c r="G367" s="29">
        <v>8.9462547232718386</v>
      </c>
      <c r="H367" s="29">
        <v>0.14000000000000001</v>
      </c>
      <c r="I367" s="29">
        <v>38.61</v>
      </c>
      <c r="J367" s="29">
        <v>2.82</v>
      </c>
      <c r="K367" s="29">
        <v>0.15</v>
      </c>
      <c r="L367" s="29">
        <v>0.02</v>
      </c>
      <c r="M367" s="29">
        <v>7.1999999999999995E-2</v>
      </c>
      <c r="O367" s="10"/>
      <c r="P367" s="29">
        <v>0.14000000000000001</v>
      </c>
      <c r="Q367" s="29">
        <f t="shared" si="58"/>
        <v>99.360254723271836</v>
      </c>
      <c r="R367" s="40">
        <f t="shared" si="59"/>
        <v>89.528553884356143</v>
      </c>
      <c r="S367" s="39"/>
      <c r="X367" s="8"/>
    </row>
    <row r="368" spans="1:24">
      <c r="A368" s="18" t="s">
        <v>405</v>
      </c>
      <c r="B368" s="18" t="s">
        <v>410</v>
      </c>
      <c r="C368" s="7" t="s">
        <v>411</v>
      </c>
      <c r="D368" s="33">
        <v>44.37</v>
      </c>
      <c r="E368" s="29">
        <v>9.7000000000000003E-2</v>
      </c>
      <c r="F368" s="29">
        <v>3.33</v>
      </c>
      <c r="G368" s="29">
        <v>8.7117781729273176</v>
      </c>
      <c r="H368" s="29">
        <v>0.14000000000000001</v>
      </c>
      <c r="I368" s="29">
        <v>40.049999999999997</v>
      </c>
      <c r="J368" s="29">
        <v>2.81</v>
      </c>
      <c r="K368" s="29">
        <v>0.23</v>
      </c>
      <c r="L368" s="29">
        <v>8.0000000000000002E-3</v>
      </c>
      <c r="M368" s="29">
        <v>0.13</v>
      </c>
      <c r="O368" s="10"/>
      <c r="P368" s="29">
        <v>0.11</v>
      </c>
      <c r="Q368" s="29">
        <f t="shared" si="58"/>
        <v>99.986778172927316</v>
      </c>
      <c r="R368" s="40">
        <f t="shared" si="59"/>
        <v>90.106210865514342</v>
      </c>
      <c r="S368" s="39"/>
      <c r="X368" s="8"/>
    </row>
    <row r="369" spans="1:24">
      <c r="A369" s="18" t="s">
        <v>406</v>
      </c>
      <c r="B369" s="18" t="s">
        <v>410</v>
      </c>
      <c r="C369" s="7" t="s">
        <v>411</v>
      </c>
      <c r="D369" s="33">
        <v>44.48</v>
      </c>
      <c r="E369" s="29">
        <v>9.7000000000000003E-2</v>
      </c>
      <c r="F369" s="29">
        <v>2.96</v>
      </c>
      <c r="G369" s="29">
        <v>8.984072016003557</v>
      </c>
      <c r="H369" s="29">
        <v>0.14000000000000001</v>
      </c>
      <c r="I369" s="29">
        <v>40.1</v>
      </c>
      <c r="J369" s="29">
        <v>2.74</v>
      </c>
      <c r="K369" s="29">
        <v>0.22</v>
      </c>
      <c r="L369" s="29">
        <v>3.7999999999999999E-2</v>
      </c>
      <c r="M369" s="29">
        <v>0.23</v>
      </c>
      <c r="O369" s="10"/>
      <c r="P369" s="29">
        <v>0.09</v>
      </c>
      <c r="Q369" s="29">
        <f t="shared" si="58"/>
        <v>100.07907201600356</v>
      </c>
      <c r="R369" s="40">
        <f t="shared" si="59"/>
        <v>89.839820887579165</v>
      </c>
      <c r="S369" s="39"/>
      <c r="X369" s="8"/>
    </row>
    <row r="370" spans="1:24">
      <c r="A370" s="18" t="s">
        <v>407</v>
      </c>
      <c r="B370" s="18" t="s">
        <v>410</v>
      </c>
      <c r="C370" s="7" t="s">
        <v>411</v>
      </c>
      <c r="D370" s="33">
        <v>44.65</v>
      </c>
      <c r="E370" s="29">
        <v>0.12</v>
      </c>
      <c r="F370" s="29">
        <v>3.79</v>
      </c>
      <c r="G370" s="29">
        <v>8.8395510113358515</v>
      </c>
      <c r="H370" s="29">
        <v>0.14000000000000001</v>
      </c>
      <c r="I370" s="29">
        <v>38.81</v>
      </c>
      <c r="J370" s="29">
        <v>3.02</v>
      </c>
      <c r="K370" s="29">
        <v>0.22</v>
      </c>
      <c r="L370" s="29">
        <v>1.2E-2</v>
      </c>
      <c r="M370" s="29">
        <v>7.8E-2</v>
      </c>
      <c r="O370" s="10"/>
      <c r="P370" s="29">
        <v>0.13</v>
      </c>
      <c r="Q370" s="29">
        <f t="shared" si="58"/>
        <v>99.809551011335842</v>
      </c>
      <c r="R370" s="40">
        <f t="shared" si="59"/>
        <v>89.688391118552119</v>
      </c>
      <c r="S370" s="39"/>
      <c r="X370" s="8"/>
    </row>
    <row r="371" spans="1:24">
      <c r="A371" s="18" t="s">
        <v>408</v>
      </c>
      <c r="B371" s="18" t="s">
        <v>410</v>
      </c>
      <c r="C371" s="7" t="s">
        <v>411</v>
      </c>
      <c r="D371" s="33">
        <v>45.1</v>
      </c>
      <c r="E371" s="29">
        <v>9.5000000000000001E-2</v>
      </c>
      <c r="F371" s="29">
        <v>3.45</v>
      </c>
      <c r="G371" s="29">
        <v>9.1140275616803734</v>
      </c>
      <c r="H371" s="29">
        <v>0.14000000000000001</v>
      </c>
      <c r="I371" s="29">
        <v>39.19</v>
      </c>
      <c r="J371" s="29">
        <v>2.7</v>
      </c>
      <c r="K371" s="29">
        <v>0.14000000000000001</v>
      </c>
      <c r="L371" s="29">
        <v>1.4E-2</v>
      </c>
      <c r="M371" s="29">
        <v>7.1999999999999995E-2</v>
      </c>
      <c r="O371" s="10"/>
      <c r="P371" s="29">
        <v>0.06</v>
      </c>
      <c r="Q371" s="29">
        <f t="shared" si="58"/>
        <v>100.07502756168039</v>
      </c>
      <c r="R371" s="40">
        <f t="shared" si="59"/>
        <v>89.494103222709356</v>
      </c>
      <c r="S371" s="39"/>
      <c r="X371" s="8"/>
    </row>
    <row r="372" spans="1:24">
      <c r="A372" s="18" t="s">
        <v>409</v>
      </c>
      <c r="B372" s="18" t="s">
        <v>410</v>
      </c>
      <c r="C372" s="7" t="s">
        <v>411</v>
      </c>
      <c r="D372" s="33">
        <v>45.41</v>
      </c>
      <c r="E372" s="29">
        <v>0.1</v>
      </c>
      <c r="F372" s="29">
        <v>3.69</v>
      </c>
      <c r="G372" s="29">
        <v>8.7372793954212042</v>
      </c>
      <c r="H372" s="29">
        <v>0.14000000000000001</v>
      </c>
      <c r="I372" s="29">
        <v>38.19</v>
      </c>
      <c r="J372" s="29">
        <v>3.43</v>
      </c>
      <c r="K372" s="29">
        <v>0.18</v>
      </c>
      <c r="L372" s="29">
        <v>1.4999999999999999E-2</v>
      </c>
      <c r="M372" s="29">
        <v>5.5E-2</v>
      </c>
      <c r="O372" s="10"/>
      <c r="P372" s="29">
        <v>0.12</v>
      </c>
      <c r="Q372" s="29">
        <f t="shared" si="58"/>
        <v>100.06727939542122</v>
      </c>
      <c r="R372" s="40">
        <f t="shared" si="59"/>
        <v>89.647005415315533</v>
      </c>
      <c r="S372" s="39"/>
      <c r="X372" s="8"/>
    </row>
    <row r="373" spans="1:24">
      <c r="A373" s="18" t="s">
        <v>412</v>
      </c>
      <c r="B373" s="18" t="s">
        <v>410</v>
      </c>
      <c r="C373" s="7" t="s">
        <v>433</v>
      </c>
      <c r="D373" s="33">
        <v>45.141385104363664</v>
      </c>
      <c r="E373" s="29">
        <v>8.7760905119098065E-2</v>
      </c>
      <c r="F373" s="29">
        <v>2.7437892175166292</v>
      </c>
      <c r="G373" s="29">
        <v>8.7679514852146685</v>
      </c>
      <c r="H373" s="29">
        <v>0.13113698466072124</v>
      </c>
      <c r="I373" s="29">
        <v>41.177013183466471</v>
      </c>
      <c r="J373" s="8">
        <v>2.1688039770811591</v>
      </c>
      <c r="K373" s="29">
        <v>0.15131190537775527</v>
      </c>
      <c r="L373" s="29">
        <v>2.0174920717034035E-2</v>
      </c>
      <c r="M373" s="29">
        <v>6.0524762151102106E-2</v>
      </c>
      <c r="N373" s="29">
        <v>0.39018296666743824</v>
      </c>
      <c r="O373" s="29">
        <v>0.26681332648277517</v>
      </c>
      <c r="P373" s="10"/>
      <c r="Q373" s="29">
        <f t="shared" si="58"/>
        <v>101.10684873881851</v>
      </c>
      <c r="R373" s="40">
        <f t="shared" ref="R373:R392" si="60">(I373/40.304)/(I373/40.304+G373*0.8998/71.844)*100</f>
        <v>90.294695429653601</v>
      </c>
      <c r="S373" s="39">
        <f>(N373/151.9192)/(N373/151.9192+F373/101.9601)*100</f>
        <v>8.7125672454131546</v>
      </c>
      <c r="V373" s="29"/>
      <c r="X373" s="8"/>
    </row>
    <row r="374" spans="1:24">
      <c r="A374" s="18" t="s">
        <v>413</v>
      </c>
      <c r="B374" s="18" t="s">
        <v>410</v>
      </c>
      <c r="C374" s="7" t="s">
        <v>433</v>
      </c>
      <c r="D374" s="33">
        <v>44.215950475959126</v>
      </c>
      <c r="E374" s="29">
        <v>5.2457892419572771E-2</v>
      </c>
      <c r="F374" s="29">
        <v>2.4110454400534413</v>
      </c>
      <c r="G374" s="29">
        <v>8.7785597150917027</v>
      </c>
      <c r="H374" s="29">
        <v>0.13114473104893196</v>
      </c>
      <c r="I374" s="29">
        <v>41.714112529794889</v>
      </c>
      <c r="J374" s="8">
        <v>2.3505171026462417</v>
      </c>
      <c r="K374" s="29">
        <v>0.10188936796878559</v>
      </c>
      <c r="L374" s="29">
        <v>1.0088056234533226E-2</v>
      </c>
      <c r="M374" s="29">
        <v>0.11500384107367879</v>
      </c>
      <c r="N374" s="29">
        <v>0.39121482077519848</v>
      </c>
      <c r="O374" s="29">
        <v>0.27812771038608108</v>
      </c>
      <c r="P374" s="10"/>
      <c r="Q374" s="29">
        <f t="shared" si="58"/>
        <v>100.55011168345219</v>
      </c>
      <c r="R374" s="40">
        <f t="shared" si="60"/>
        <v>90.39718023181193</v>
      </c>
      <c r="S374" s="39">
        <f t="shared" ref="S374:S392" si="61">(N374/151.9192)/(N374/151.9192+F374/101.9601)*100</f>
        <v>9.8205349687241359</v>
      </c>
      <c r="V374" s="29"/>
      <c r="X374" s="8"/>
    </row>
    <row r="375" spans="1:24">
      <c r="A375" s="18" t="s">
        <v>414</v>
      </c>
      <c r="B375" s="18" t="s">
        <v>410</v>
      </c>
      <c r="C375" s="7" t="s">
        <v>433</v>
      </c>
      <c r="D375" s="33">
        <v>45.610633202020459</v>
      </c>
      <c r="E375" s="29">
        <v>0.1573824105179206</v>
      </c>
      <c r="F375" s="29">
        <v>3.9345602629480148</v>
      </c>
      <c r="G375" s="29">
        <v>8.8799554552146294</v>
      </c>
      <c r="H375" s="29">
        <v>0.13115200876493385</v>
      </c>
      <c r="I375" s="29">
        <v>37.75160129218326</v>
      </c>
      <c r="J375" s="8">
        <v>3.6823448614769885</v>
      </c>
      <c r="K375" s="29">
        <v>0.26331287913575174</v>
      </c>
      <c r="L375" s="29">
        <v>2.0177232117682128E-2</v>
      </c>
      <c r="M375" s="29">
        <v>4.2372187447132469E-2</v>
      </c>
      <c r="N375" s="29">
        <v>0.356229033037678</v>
      </c>
      <c r="O375" s="29">
        <v>0.2448507117480726</v>
      </c>
      <c r="P375" s="10"/>
      <c r="Q375" s="29">
        <f t="shared" si="58"/>
        <v>101.07457153661252</v>
      </c>
      <c r="R375" s="40">
        <f t="shared" si="60"/>
        <v>89.386667053950902</v>
      </c>
      <c r="S375" s="39">
        <f t="shared" si="61"/>
        <v>5.7283781220289463</v>
      </c>
      <c r="V375" s="29"/>
      <c r="X375" s="8"/>
    </row>
    <row r="376" spans="1:24">
      <c r="A376" s="18" t="s">
        <v>415</v>
      </c>
      <c r="B376" s="18" t="s">
        <v>410</v>
      </c>
      <c r="C376" s="7" t="s">
        <v>433</v>
      </c>
      <c r="D376" s="33">
        <v>44.938213668373969</v>
      </c>
      <c r="E376" s="29">
        <v>0.11103328794528927</v>
      </c>
      <c r="F376" s="29">
        <v>3.2351073322340032</v>
      </c>
      <c r="G376" s="29">
        <v>9.3743048452884246</v>
      </c>
      <c r="H376" s="29">
        <v>0.13223228016252078</v>
      </c>
      <c r="I376" s="29">
        <v>39.613660859387764</v>
      </c>
      <c r="J376" s="8">
        <v>2.6647995325965752</v>
      </c>
      <c r="K376" s="29">
        <v>0.15532917202454966</v>
      </c>
      <c r="L376" s="29">
        <v>3.0281812870415627E-2</v>
      </c>
      <c r="M376" s="29">
        <v>5.551659214684191E-3</v>
      </c>
      <c r="N376" s="29">
        <v>0.38311542776395385</v>
      </c>
      <c r="O376" s="29">
        <v>0.26668185533373823</v>
      </c>
      <c r="P376" s="10"/>
      <c r="Q376" s="29">
        <f t="shared" si="58"/>
        <v>100.9103117331959</v>
      </c>
      <c r="R376" s="40">
        <f t="shared" si="60"/>
        <v>89.32932746644731</v>
      </c>
      <c r="S376" s="39">
        <f t="shared" si="61"/>
        <v>7.3628149395149807</v>
      </c>
      <c r="V376" s="29"/>
      <c r="X376" s="8"/>
    </row>
    <row r="377" spans="1:24">
      <c r="A377" s="18" t="s">
        <v>416</v>
      </c>
      <c r="B377" s="18" t="s">
        <v>410</v>
      </c>
      <c r="C377" s="7" t="s">
        <v>433</v>
      </c>
      <c r="D377" s="33">
        <v>44.656620967099734</v>
      </c>
      <c r="E377" s="29">
        <v>5.2465980349959022E-2</v>
      </c>
      <c r="F377" s="29">
        <v>2.2903418345078266</v>
      </c>
      <c r="G377" s="29">
        <v>8.9716584193928171</v>
      </c>
      <c r="H377" s="29">
        <v>0.13116495087489757</v>
      </c>
      <c r="I377" s="29">
        <v>41.791171271063511</v>
      </c>
      <c r="J377" s="8">
        <v>2.209624941661736</v>
      </c>
      <c r="K377" s="29">
        <v>0.14125456248065893</v>
      </c>
      <c r="L377" s="29">
        <v>0</v>
      </c>
      <c r="M377" s="29">
        <v>2.4215067853827241E-2</v>
      </c>
      <c r="N377" s="29">
        <v>0.44767606694763112</v>
      </c>
      <c r="O377" s="29">
        <v>0.27766611139055236</v>
      </c>
      <c r="P377" s="10"/>
      <c r="Q377" s="29">
        <f t="shared" si="58"/>
        <v>100.99386017362315</v>
      </c>
      <c r="R377" s="40">
        <f t="shared" si="60"/>
        <v>90.222929512688026</v>
      </c>
      <c r="S377" s="39">
        <f t="shared" si="61"/>
        <v>11.597059148344323</v>
      </c>
      <c r="V377" s="29"/>
      <c r="X377" s="8"/>
    </row>
    <row r="378" spans="1:24">
      <c r="A378" s="18" t="s">
        <v>417</v>
      </c>
      <c r="B378" s="18" t="s">
        <v>410</v>
      </c>
      <c r="C378" s="7" t="s">
        <v>433</v>
      </c>
      <c r="D378" s="33">
        <v>45.224357013010334</v>
      </c>
      <c r="E378" s="29">
        <v>0.11197649313470059</v>
      </c>
      <c r="F378" s="29">
        <v>3.4954802139698127</v>
      </c>
      <c r="G378" s="29">
        <v>8.8289330918277127</v>
      </c>
      <c r="H378" s="29">
        <v>0.13013186886056263</v>
      </c>
      <c r="I378" s="29">
        <v>39.166532631102257</v>
      </c>
      <c r="J378" s="8">
        <v>3.0011706745794293</v>
      </c>
      <c r="K378" s="29">
        <v>0.21476427350893618</v>
      </c>
      <c r="L378" s="29">
        <v>5.0440973873058341E-3</v>
      </c>
      <c r="M378" s="29">
        <v>5.5484165255414112E-3</v>
      </c>
      <c r="N378" s="29">
        <v>0.41930634805500583</v>
      </c>
      <c r="O378" s="29">
        <v>0.25305664223486168</v>
      </c>
      <c r="P378" s="10"/>
      <c r="Q378" s="29">
        <f t="shared" si="58"/>
        <v>100.85630176419647</v>
      </c>
      <c r="R378" s="40">
        <f t="shared" si="60"/>
        <v>89.783687409745866</v>
      </c>
      <c r="S378" s="39">
        <f t="shared" si="61"/>
        <v>7.4509895897053022</v>
      </c>
      <c r="V378" s="29"/>
      <c r="X378" s="8"/>
    </row>
    <row r="379" spans="1:24">
      <c r="A379" s="18" t="s">
        <v>418</v>
      </c>
      <c r="B379" s="18" t="s">
        <v>410</v>
      </c>
      <c r="C379" s="7" t="s">
        <v>433</v>
      </c>
      <c r="D379" s="33">
        <v>44.563177884391628</v>
      </c>
      <c r="E379" s="29">
        <v>0.12314173730228266</v>
      </c>
      <c r="F379" s="29">
        <v>3.5024740035977118</v>
      </c>
      <c r="G379" s="29">
        <v>9.3386414015637644</v>
      </c>
      <c r="H379" s="29">
        <v>0.13121660532210447</v>
      </c>
      <c r="I379" s="29">
        <v>39.102548385987134</v>
      </c>
      <c r="J379" s="8">
        <v>3.078543432557066</v>
      </c>
      <c r="K379" s="29">
        <v>0.20893721001288942</v>
      </c>
      <c r="L379" s="29">
        <v>1.0093585024777267E-2</v>
      </c>
      <c r="M379" s="29">
        <v>1.8168453044599079E-2</v>
      </c>
      <c r="N379" s="29">
        <v>0.3770963365256787</v>
      </c>
      <c r="O379" s="29">
        <v>0.24729283310704306</v>
      </c>
      <c r="P379" s="10"/>
      <c r="Q379" s="29">
        <f t="shared" si="58"/>
        <v>100.70133186843668</v>
      </c>
      <c r="R379" s="40">
        <f t="shared" si="60"/>
        <v>89.241557279860714</v>
      </c>
      <c r="S379" s="39">
        <f t="shared" si="61"/>
        <v>6.7389940998182629</v>
      </c>
      <c r="V379" s="29"/>
      <c r="X379" s="8"/>
    </row>
    <row r="380" spans="1:24">
      <c r="A380" s="18" t="s">
        <v>419</v>
      </c>
      <c r="B380" s="18" t="s">
        <v>410</v>
      </c>
      <c r="C380" s="7" t="s">
        <v>433</v>
      </c>
      <c r="D380" s="33">
        <v>44.663702264404755</v>
      </c>
      <c r="E380" s="29">
        <v>7.5164049654622811E-2</v>
      </c>
      <c r="F380" s="29">
        <v>2.5979496199751901</v>
      </c>
      <c r="G380" s="29">
        <v>8.9207682203077585</v>
      </c>
      <c r="H380" s="29">
        <v>0.13115611688214635</v>
      </c>
      <c r="I380" s="29">
        <v>41.24355429340109</v>
      </c>
      <c r="J380" s="8">
        <v>2.1742065582902441</v>
      </c>
      <c r="K380" s="29">
        <v>0.16888149715891099</v>
      </c>
      <c r="L380" s="29">
        <v>5.0445625563059565E-2</v>
      </c>
      <c r="M380" s="29">
        <v>0.10896255121620865</v>
      </c>
      <c r="N380" s="29">
        <v>0.3715319965586541</v>
      </c>
      <c r="O380" s="29">
        <v>0.26741223697918437</v>
      </c>
      <c r="P380" s="10"/>
      <c r="Q380" s="29">
        <f t="shared" si="58"/>
        <v>100.77373503039183</v>
      </c>
      <c r="R380" s="40">
        <f t="shared" si="60"/>
        <v>90.156555104214803</v>
      </c>
      <c r="S380" s="39">
        <f t="shared" si="61"/>
        <v>8.757502111199793</v>
      </c>
      <c r="V380" s="29"/>
      <c r="X380" s="8"/>
    </row>
    <row r="381" spans="1:24">
      <c r="A381" s="18" t="s">
        <v>420</v>
      </c>
      <c r="B381" s="18" t="s">
        <v>410</v>
      </c>
      <c r="C381" s="7" t="s">
        <v>433</v>
      </c>
      <c r="D381" s="33">
        <v>45.162940057424571</v>
      </c>
      <c r="E381" s="29">
        <v>0.11603525707336521</v>
      </c>
      <c r="F381" s="29">
        <v>3.1178169074495519</v>
      </c>
      <c r="G381" s="29">
        <v>9.0023004511628262</v>
      </c>
      <c r="H381" s="29">
        <v>0.13117029060467369</v>
      </c>
      <c r="I381" s="29">
        <v>39.784958142632959</v>
      </c>
      <c r="J381" s="29">
        <v>2.7444860803439419</v>
      </c>
      <c r="K381" s="29">
        <v>0.16749437107981413</v>
      </c>
      <c r="L381" s="29">
        <v>0</v>
      </c>
      <c r="M381" s="29">
        <v>2.1189046943831908E-2</v>
      </c>
      <c r="N381" s="29">
        <v>0.37585333269416121</v>
      </c>
      <c r="O381" s="29">
        <v>0.25628656779682402</v>
      </c>
      <c r="P381" s="10"/>
      <c r="Q381" s="29">
        <f t="shared" si="58"/>
        <v>100.88053050520651</v>
      </c>
      <c r="R381" s="40">
        <f t="shared" si="60"/>
        <v>89.748965735136423</v>
      </c>
      <c r="S381" s="39">
        <f t="shared" si="61"/>
        <v>7.4850914301279294</v>
      </c>
      <c r="V381" s="29"/>
      <c r="X381" s="8"/>
    </row>
    <row r="382" spans="1:24">
      <c r="A382" s="18" t="s">
        <v>421</v>
      </c>
      <c r="B382" s="18" t="s">
        <v>410</v>
      </c>
      <c r="C382" s="7" t="s">
        <v>433</v>
      </c>
      <c r="D382" s="33">
        <v>44.643369559403652</v>
      </c>
      <c r="E382" s="29">
        <v>8.2205409154003664E-2</v>
      </c>
      <c r="F382" s="29">
        <v>2.1484364109322094</v>
      </c>
      <c r="G382" s="29">
        <v>8.6612333150399614</v>
      </c>
      <c r="H382" s="29">
        <v>0.12204807312896164</v>
      </c>
      <c r="I382" s="29">
        <v>42.111628538298753</v>
      </c>
      <c r="J382" s="29">
        <v>2.0425275429265319</v>
      </c>
      <c r="K382" s="29">
        <v>0.16430260181523743</v>
      </c>
      <c r="L382" s="29">
        <v>3.5302914872496219E-2</v>
      </c>
      <c r="M382" s="29">
        <v>0.12860360340186006</v>
      </c>
      <c r="N382" s="29">
        <v>0.3745642605622348</v>
      </c>
      <c r="O382" s="29">
        <v>0.28459218237393957</v>
      </c>
      <c r="P382" s="10"/>
      <c r="Q382" s="29">
        <f t="shared" si="58"/>
        <v>100.79881441190986</v>
      </c>
      <c r="R382" s="40">
        <f t="shared" si="60"/>
        <v>90.594474878212367</v>
      </c>
      <c r="S382" s="39">
        <f t="shared" si="61"/>
        <v>10.475253037726077</v>
      </c>
      <c r="V382" s="29"/>
      <c r="X382" s="8"/>
    </row>
    <row r="383" spans="1:24">
      <c r="A383" s="18" t="s">
        <v>422</v>
      </c>
      <c r="B383" s="18" t="s">
        <v>410</v>
      </c>
      <c r="C383" s="7" t="s">
        <v>433</v>
      </c>
      <c r="D383" s="33">
        <v>44.576152925311789</v>
      </c>
      <c r="E383" s="29">
        <v>0.11101147434422226</v>
      </c>
      <c r="F383" s="29">
        <v>3.1789649471300008</v>
      </c>
      <c r="G383" s="29">
        <v>9.19581197991754</v>
      </c>
      <c r="H383" s="29">
        <v>0.13119537877044449</v>
      </c>
      <c r="I383" s="29">
        <v>39.691648054166009</v>
      </c>
      <c r="J383" s="29">
        <v>3.1385971382775559</v>
      </c>
      <c r="K383" s="29">
        <v>0.18871950638517784</v>
      </c>
      <c r="L383" s="29">
        <v>1.0091952213111113E-2</v>
      </c>
      <c r="M383" s="29">
        <v>6.6606884606533356E-2</v>
      </c>
      <c r="N383" s="29">
        <v>0.35119993701626673</v>
      </c>
      <c r="O383" s="29">
        <v>0.26562018224908451</v>
      </c>
      <c r="P383" s="10"/>
      <c r="Q383" s="29">
        <f t="shared" si="58"/>
        <v>100.90562036038773</v>
      </c>
      <c r="R383" s="40">
        <f t="shared" si="60"/>
        <v>89.529644101688817</v>
      </c>
      <c r="S383" s="39">
        <f t="shared" si="61"/>
        <v>6.9027645906452797</v>
      </c>
      <c r="V383" s="29"/>
      <c r="X383" s="8"/>
    </row>
    <row r="384" spans="1:24">
      <c r="A384" s="18" t="s">
        <v>423</v>
      </c>
      <c r="B384" s="18" t="s">
        <v>410</v>
      </c>
      <c r="C384" s="7" t="s">
        <v>433</v>
      </c>
      <c r="D384" s="33">
        <v>44.953018604186767</v>
      </c>
      <c r="E384" s="29">
        <v>0.13016698989764519</v>
      </c>
      <c r="F384" s="29">
        <v>3.5821148382685299</v>
      </c>
      <c r="G384" s="29">
        <v>9.0531583197962142</v>
      </c>
      <c r="H384" s="29">
        <v>0.13117603633096026</v>
      </c>
      <c r="I384" s="29">
        <v>38.908830468629446</v>
      </c>
      <c r="J384" s="29">
        <v>3.2390390509414035</v>
      </c>
      <c r="K384" s="29">
        <v>0.23409877252909833</v>
      </c>
      <c r="L384" s="29">
        <v>7.063325033205553E-2</v>
      </c>
      <c r="M384" s="29">
        <v>1.3117603633096026E-2</v>
      </c>
      <c r="N384" s="29">
        <v>0.39746339008280956</v>
      </c>
      <c r="O384" s="29">
        <v>0.24640913901554229</v>
      </c>
      <c r="P384" s="10"/>
      <c r="Q384" s="29">
        <f t="shared" si="58"/>
        <v>100.95922646364356</v>
      </c>
      <c r="R384" s="40">
        <f t="shared" si="60"/>
        <v>89.489407343015998</v>
      </c>
      <c r="S384" s="39">
        <f t="shared" si="61"/>
        <v>6.9307677675834736</v>
      </c>
      <c r="V384" s="29"/>
      <c r="X384" s="8"/>
    </row>
    <row r="385" spans="1:24">
      <c r="A385" s="18" t="s">
        <v>424</v>
      </c>
      <c r="B385" s="18" t="s">
        <v>410</v>
      </c>
      <c r="C385" s="7" t="s">
        <v>433</v>
      </c>
      <c r="D385" s="33">
        <v>44.437897477505835</v>
      </c>
      <c r="E385" s="29">
        <v>9.8907879918136987E-2</v>
      </c>
      <c r="F385" s="29">
        <v>2.6846424549208616</v>
      </c>
      <c r="G385" s="29">
        <v>9.2671036180789361</v>
      </c>
      <c r="H385" s="29">
        <v>0.1312043305036511</v>
      </c>
      <c r="I385" s="29">
        <v>41.147696574106583</v>
      </c>
      <c r="J385" s="29">
        <v>2.3515853082577469</v>
      </c>
      <c r="K385" s="29">
        <v>0.15744519660438133</v>
      </c>
      <c r="L385" s="29">
        <v>1.0092640807973162E-2</v>
      </c>
      <c r="M385" s="29">
        <v>4.1379827312689965E-2</v>
      </c>
      <c r="N385" s="29">
        <v>0.34153496494181179</v>
      </c>
      <c r="O385" s="29">
        <v>0.26947350957288346</v>
      </c>
      <c r="P385" s="10"/>
      <c r="Q385" s="29">
        <f t="shared" si="58"/>
        <v>100.9389637825315</v>
      </c>
      <c r="R385" s="40">
        <f t="shared" si="60"/>
        <v>89.792018809466157</v>
      </c>
      <c r="S385" s="39">
        <f t="shared" si="61"/>
        <v>7.8665388561979466</v>
      </c>
      <c r="V385" s="29"/>
      <c r="X385" s="8"/>
    </row>
    <row r="386" spans="1:24">
      <c r="A386" s="18" t="s">
        <v>425</v>
      </c>
      <c r="B386" s="18" t="s">
        <v>410</v>
      </c>
      <c r="C386" s="7" t="s">
        <v>433</v>
      </c>
      <c r="D386" s="33">
        <v>44.736581233131488</v>
      </c>
      <c r="E386" s="29">
        <v>0.11854441147563893</v>
      </c>
      <c r="F386" s="29">
        <v>3.2688048300199051</v>
      </c>
      <c r="G386" s="29">
        <v>8.8448906758364068</v>
      </c>
      <c r="H386" s="29">
        <v>0.13217167662472315</v>
      </c>
      <c r="I386" s="29">
        <v>39.974365098255952</v>
      </c>
      <c r="J386" s="29">
        <v>2.9005590939087948</v>
      </c>
      <c r="K386" s="29">
        <v>0.22134000474411911</v>
      </c>
      <c r="L386" s="29">
        <v>2.5221985918042995E-2</v>
      </c>
      <c r="M386" s="29">
        <v>4.8931202288030211E-2</v>
      </c>
      <c r="N386" s="29">
        <v>0.37026267057401319</v>
      </c>
      <c r="O386" s="29">
        <v>0.25963792603617131</v>
      </c>
      <c r="P386" s="10"/>
      <c r="Q386" s="29">
        <f t="shared" si="58"/>
        <v>100.90131080881329</v>
      </c>
      <c r="R386" s="40">
        <f t="shared" si="60"/>
        <v>89.953129454048778</v>
      </c>
      <c r="S386" s="39">
        <f t="shared" si="61"/>
        <v>7.0650856206217805</v>
      </c>
      <c r="V386" s="29"/>
      <c r="X386" s="8"/>
    </row>
    <row r="387" spans="1:24">
      <c r="A387" s="18" t="s">
        <v>426</v>
      </c>
      <c r="B387" s="18" t="s">
        <v>410</v>
      </c>
      <c r="C387" s="7" t="s">
        <v>433</v>
      </c>
      <c r="D387" s="33">
        <v>44.768333405624375</v>
      </c>
      <c r="E387" s="29">
        <v>0.13621196776559139</v>
      </c>
      <c r="F387" s="29">
        <v>3.8643839743867785</v>
      </c>
      <c r="G387" s="29">
        <v>8.9818960740443323</v>
      </c>
      <c r="H387" s="29">
        <v>0.13116708007056949</v>
      </c>
      <c r="I387" s="29">
        <v>38.653929519257829</v>
      </c>
      <c r="J387" s="29">
        <v>3.3195361033244128</v>
      </c>
      <c r="K387" s="29">
        <v>0.23307381151001197</v>
      </c>
      <c r="L387" s="29">
        <v>0.11098752929048188</v>
      </c>
      <c r="M387" s="29">
        <v>8.2736158198359222E-2</v>
      </c>
      <c r="N387" s="29">
        <v>0.39208867165710232</v>
      </c>
      <c r="O387" s="29">
        <v>0.25194169148939388</v>
      </c>
      <c r="P387" s="10"/>
      <c r="Q387" s="29">
        <f t="shared" si="58"/>
        <v>100.92628598661923</v>
      </c>
      <c r="R387" s="40">
        <f t="shared" si="60"/>
        <v>89.501909528066818</v>
      </c>
      <c r="S387" s="39">
        <f t="shared" si="61"/>
        <v>6.3754570023460353</v>
      </c>
      <c r="V387" s="29"/>
      <c r="X387" s="8"/>
    </row>
    <row r="388" spans="1:24">
      <c r="A388" s="18" t="s">
        <v>427</v>
      </c>
      <c r="B388" s="18" t="s">
        <v>410</v>
      </c>
      <c r="C388" s="7" t="s">
        <v>433</v>
      </c>
      <c r="D388" s="33">
        <v>44.498350494135757</v>
      </c>
      <c r="E388" s="29">
        <v>4.4357053032152247E-2</v>
      </c>
      <c r="F388" s="29">
        <v>1.5172183333876075</v>
      </c>
      <c r="G388" s="29">
        <v>8.0818671486464577</v>
      </c>
      <c r="H388" s="29">
        <v>0.11694765069371575</v>
      </c>
      <c r="I388" s="29">
        <v>44.155593839370511</v>
      </c>
      <c r="J388" s="29">
        <v>1.381121593439631</v>
      </c>
      <c r="K388" s="29">
        <v>6.2401576119821882E-2</v>
      </c>
      <c r="L388" s="29">
        <v>0</v>
      </c>
      <c r="M388" s="29">
        <v>0.15424205253196255</v>
      </c>
      <c r="N388" s="29">
        <v>0.39432558213302371</v>
      </c>
      <c r="O388" s="29">
        <v>0.30520789162235762</v>
      </c>
      <c r="P388" s="10"/>
      <c r="Q388" s="29">
        <f t="shared" si="58"/>
        <v>100.711633215113</v>
      </c>
      <c r="R388" s="40">
        <f t="shared" si="60"/>
        <v>91.542315054358752</v>
      </c>
      <c r="S388" s="39">
        <f t="shared" si="61"/>
        <v>14.852406800478324</v>
      </c>
      <c r="V388" s="29"/>
      <c r="X388" s="8"/>
    </row>
    <row r="389" spans="1:24">
      <c r="A389" s="18" t="s">
        <v>428</v>
      </c>
      <c r="B389" s="18" t="s">
        <v>410</v>
      </c>
      <c r="C389" s="7" t="s">
        <v>433</v>
      </c>
      <c r="D389" s="33">
        <v>45.724555072058379</v>
      </c>
      <c r="E389" s="29">
        <v>0.12412536468468725</v>
      </c>
      <c r="F389" s="29">
        <v>3.7237609405406178</v>
      </c>
      <c r="G389" s="29">
        <v>9.1449249213369903</v>
      </c>
      <c r="H389" s="29">
        <v>0.13118940982934427</v>
      </c>
      <c r="I389" s="29">
        <v>37.510079718128665</v>
      </c>
      <c r="J389" s="29">
        <v>3.6430289960302518</v>
      </c>
      <c r="K389" s="29">
        <v>0.19274751751849811</v>
      </c>
      <c r="L389" s="29">
        <v>0</v>
      </c>
      <c r="M389" s="29">
        <v>4.944831601259899E-2</v>
      </c>
      <c r="N389" s="29">
        <v>0.34775285097840025</v>
      </c>
      <c r="O389" s="29">
        <v>0.25460836999956588</v>
      </c>
      <c r="P389" s="10"/>
      <c r="Q389" s="29">
        <f t="shared" si="58"/>
        <v>100.84622147711799</v>
      </c>
      <c r="R389" s="40">
        <f t="shared" si="60"/>
        <v>89.0420134319738</v>
      </c>
      <c r="S389" s="39">
        <f t="shared" si="61"/>
        <v>5.8980074190944798</v>
      </c>
      <c r="V389" s="29"/>
      <c r="X389" s="8"/>
    </row>
    <row r="390" spans="1:24">
      <c r="A390" s="18" t="s">
        <v>430</v>
      </c>
      <c r="B390" s="18" t="s">
        <v>429</v>
      </c>
      <c r="C390" s="7" t="s">
        <v>433</v>
      </c>
      <c r="D390" s="33">
        <v>44.958191439866212</v>
      </c>
      <c r="E390" s="29">
        <v>0.12911484191839523</v>
      </c>
      <c r="F390" s="29">
        <v>3.540571055730994</v>
      </c>
      <c r="G390" s="29">
        <v>8.707099643498692</v>
      </c>
      <c r="H390" s="29">
        <v>0.13113226132337016</v>
      </c>
      <c r="I390" s="29">
        <v>39.178284844613053</v>
      </c>
      <c r="J390" s="29">
        <v>3.1270000777111346</v>
      </c>
      <c r="K390" s="29">
        <v>0.23906419948952867</v>
      </c>
      <c r="L390" s="29">
        <v>1.0087097024874628E-2</v>
      </c>
      <c r="M390" s="29">
        <v>5.0435485124373141E-3</v>
      </c>
      <c r="N390" s="29">
        <v>0.52442817432323185</v>
      </c>
      <c r="O390" s="29">
        <v>0.27033420026664001</v>
      </c>
      <c r="P390" s="10"/>
      <c r="Q390" s="29">
        <f t="shared" si="58"/>
        <v>100.82035138427857</v>
      </c>
      <c r="R390" s="40">
        <f t="shared" si="60"/>
        <v>89.913162942260982</v>
      </c>
      <c r="S390" s="39">
        <f t="shared" si="61"/>
        <v>9.0421266675497005</v>
      </c>
      <c r="V390" s="29"/>
      <c r="X390" s="8"/>
    </row>
    <row r="391" spans="1:24">
      <c r="A391" s="18" t="s">
        <v>431</v>
      </c>
      <c r="B391" s="18" t="s">
        <v>429</v>
      </c>
      <c r="C391" s="7" t="s">
        <v>433</v>
      </c>
      <c r="D391" s="33">
        <v>45.102991837224728</v>
      </c>
      <c r="E391" s="29">
        <v>0.14129377617389713</v>
      </c>
      <c r="F391" s="29">
        <v>3.8553016070306207</v>
      </c>
      <c r="G391" s="29">
        <v>9.2467047500842074</v>
      </c>
      <c r="H391" s="29">
        <v>0.14129377617389713</v>
      </c>
      <c r="I391" s="29">
        <v>38.421814706716162</v>
      </c>
      <c r="J391" s="29">
        <v>3.1488327261611357</v>
      </c>
      <c r="K391" s="29">
        <v>0.26139348592170963</v>
      </c>
      <c r="L391" s="29">
        <v>1.0092412583849793E-2</v>
      </c>
      <c r="M391" s="29">
        <v>4.0369650335399174E-3</v>
      </c>
      <c r="N391" s="29">
        <v>0.37594236874840481</v>
      </c>
      <c r="O391" s="29">
        <v>0.2535214041063068</v>
      </c>
      <c r="P391" s="10"/>
      <c r="Q391" s="29">
        <f t="shared" si="58"/>
        <v>100.96321981595845</v>
      </c>
      <c r="R391" s="40">
        <f t="shared" si="60"/>
        <v>89.167708061365573</v>
      </c>
      <c r="S391" s="39">
        <f t="shared" si="61"/>
        <v>6.1425573358621834</v>
      </c>
      <c r="V391" s="29"/>
      <c r="X391" s="8"/>
    </row>
    <row r="392" spans="1:24">
      <c r="A392" s="18" t="s">
        <v>432</v>
      </c>
      <c r="B392" s="18" t="s">
        <v>429</v>
      </c>
      <c r="C392" s="7" t="s">
        <v>433</v>
      </c>
      <c r="D392" s="33">
        <v>45.642434090904104</v>
      </c>
      <c r="E392" s="29">
        <v>0.13722493557524296</v>
      </c>
      <c r="F392" s="29">
        <v>3.6778308420729404</v>
      </c>
      <c r="G392" s="29">
        <v>9.0124359650542125</v>
      </c>
      <c r="H392" s="29">
        <v>0.15437956799101943</v>
      </c>
      <c r="I392" s="29">
        <v>38.211097221701266</v>
      </c>
      <c r="J392" s="29">
        <v>3.0926066712453233</v>
      </c>
      <c r="K392" s="29">
        <v>0.25466166594444817</v>
      </c>
      <c r="L392" s="29">
        <v>1.009007022780819E-2</v>
      </c>
      <c r="M392" s="29">
        <v>1.0594568858461495E-2</v>
      </c>
      <c r="N392" s="29">
        <v>0.39770012730246029</v>
      </c>
      <c r="O392" s="29">
        <v>0.26385534621865836</v>
      </c>
      <c r="P392" s="10"/>
      <c r="Q392" s="29">
        <f t="shared" si="58"/>
        <v>100.86491107309595</v>
      </c>
      <c r="R392" s="40">
        <f t="shared" si="60"/>
        <v>89.360922735348552</v>
      </c>
      <c r="S392" s="39">
        <f t="shared" si="61"/>
        <v>6.7663470320082881</v>
      </c>
      <c r="V392" s="29"/>
      <c r="X392" s="8"/>
    </row>
    <row r="393" spans="1:24" ht="15.75">
      <c r="A393" s="30" t="s">
        <v>401</v>
      </c>
      <c r="B393" s="30"/>
      <c r="C393" s="30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  <c r="R393" s="42"/>
      <c r="S393" s="38"/>
    </row>
    <row r="394" spans="1:24">
      <c r="A394" s="18"/>
      <c r="B394" s="18"/>
      <c r="C394" s="18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40"/>
      <c r="S394" s="39"/>
    </row>
    <row r="395" spans="1:24">
      <c r="A395" s="2" t="s">
        <v>220</v>
      </c>
    </row>
    <row r="396" spans="1:24">
      <c r="A396" s="3" t="s">
        <v>443</v>
      </c>
    </row>
    <row r="397" spans="1:24">
      <c r="A397" s="3" t="s">
        <v>444</v>
      </c>
    </row>
    <row r="398" spans="1:24">
      <c r="A398" s="3" t="s">
        <v>445</v>
      </c>
    </row>
    <row r="399" spans="1:24">
      <c r="A399" s="6" t="s">
        <v>446</v>
      </c>
    </row>
    <row r="400" spans="1:24" s="1" customFormat="1">
      <c r="A400" s="1" t="s">
        <v>447</v>
      </c>
      <c r="P400" s="10"/>
      <c r="R400" s="39"/>
      <c r="S400" s="41"/>
    </row>
    <row r="401" spans="1:19">
      <c r="A401" s="1" t="s">
        <v>448</v>
      </c>
    </row>
    <row r="402" spans="1:19">
      <c r="A402" s="1" t="s">
        <v>449</v>
      </c>
    </row>
    <row r="403" spans="1:19">
      <c r="A403" s="1" t="s">
        <v>450</v>
      </c>
    </row>
    <row r="404" spans="1:19">
      <c r="A404" s="1" t="s">
        <v>503</v>
      </c>
    </row>
    <row r="405" spans="1:19" s="1" customFormat="1">
      <c r="A405" s="1" t="s">
        <v>451</v>
      </c>
      <c r="P405" s="10"/>
      <c r="R405" s="39"/>
      <c r="S405" s="41"/>
    </row>
    <row r="406" spans="1:19">
      <c r="A406" s="6" t="s">
        <v>452</v>
      </c>
    </row>
    <row r="407" spans="1:19">
      <c r="A407" s="6" t="s">
        <v>453</v>
      </c>
    </row>
    <row r="408" spans="1:19">
      <c r="A408" s="6" t="s">
        <v>519</v>
      </c>
    </row>
    <row r="409" spans="1:19">
      <c r="A409" s="1" t="s">
        <v>454</v>
      </c>
    </row>
    <row r="410" spans="1:19">
      <c r="A410" s="6" t="s">
        <v>455</v>
      </c>
    </row>
    <row r="411" spans="1:19">
      <c r="A411" s="1" t="s">
        <v>456</v>
      </c>
    </row>
    <row r="412" spans="1:19">
      <c r="A412" s="1" t="s">
        <v>457</v>
      </c>
    </row>
    <row r="413" spans="1:19">
      <c r="A413" s="1" t="s">
        <v>458</v>
      </c>
    </row>
    <row r="414" spans="1:19">
      <c r="A414" s="6" t="s">
        <v>459</v>
      </c>
    </row>
    <row r="415" spans="1:19">
      <c r="A415" s="1" t="s">
        <v>460</v>
      </c>
    </row>
    <row r="416" spans="1:19">
      <c r="A416" s="1" t="s">
        <v>461</v>
      </c>
    </row>
    <row r="417" spans="1:1">
      <c r="A417" s="1" t="s">
        <v>462</v>
      </c>
    </row>
    <row r="418" spans="1:1">
      <c r="A418" s="1" t="s">
        <v>463</v>
      </c>
    </row>
    <row r="437" spans="8:18"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41"/>
    </row>
    <row r="438" spans="8:18"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41"/>
    </row>
    <row r="439" spans="8:18"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41"/>
    </row>
    <row r="440" spans="8:18"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41"/>
    </row>
    <row r="441" spans="8:18"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41"/>
    </row>
    <row r="442" spans="8:18"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41"/>
    </row>
    <row r="443" spans="8:18"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41"/>
    </row>
    <row r="444" spans="8:18"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41"/>
    </row>
    <row r="445" spans="8:18"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41"/>
    </row>
    <row r="446" spans="8:18"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41"/>
    </row>
    <row r="447" spans="8:18"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41"/>
    </row>
    <row r="448" spans="8:18"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41"/>
    </row>
    <row r="449" spans="8:18"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41"/>
    </row>
    <row r="450" spans="8:18"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41"/>
    </row>
    <row r="451" spans="8:18"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41"/>
    </row>
    <row r="452" spans="8:18"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41"/>
    </row>
    <row r="453" spans="8:18"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41"/>
    </row>
    <row r="454" spans="8:18"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41"/>
    </row>
    <row r="455" spans="8:18"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41"/>
    </row>
    <row r="456" spans="8:18"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41"/>
    </row>
    <row r="457" spans="8:18"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41"/>
    </row>
    <row r="458" spans="8:18"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41"/>
    </row>
    <row r="459" spans="8:18"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41"/>
    </row>
    <row r="460" spans="8:18"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41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This study</vt:lpstr>
      <vt:lpstr>Ref. WR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2021-09-16T08:30:01Z</dcterms:modified>
</cp:coreProperties>
</file>