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hidePivotFieldList="1"/>
  <mc:AlternateContent xmlns:mc="http://schemas.openxmlformats.org/markup-compatibility/2006">
    <mc:Choice Requires="x15">
      <x15ac:absPath xmlns:x15ac="http://schemas.microsoft.com/office/spreadsheetml/2010/11/ac" url="G:\Geology\Editorial\July-2022\G50088-lBuatois\1-Supp-Mat\"/>
    </mc:Choice>
  </mc:AlternateContent>
  <xr:revisionPtr revIDLastSave="0" documentId="13_ncr:1_{B4E3E83E-6AFB-4D1A-897B-FF75D32A1D1C}" xr6:coauthVersionLast="47" xr6:coauthVersionMax="47" xr10:uidLastSave="{00000000-0000-0000-0000-000000000000}"/>
  <bookViews>
    <workbookView xWindow="-120" yWindow="-120" windowWidth="20730" windowHeight="10215" activeTab="2" xr2:uid="{00000000-000D-0000-FFFF-FFFF00000000}"/>
  </bookViews>
  <sheets>
    <sheet name="Chart2" sheetId="3" r:id="rId1"/>
    <sheet name="Chart1" sheetId="8" r:id="rId2"/>
    <sheet name="Sheet1" sheetId="1" r:id="rId3"/>
    <sheet name="Sheet2" sheetId="4" r:id="rId4"/>
    <sheet name="Case-1" sheetId="5" r:id="rId5"/>
    <sheet name="Casse-2" sheetId="6" r:id="rId6"/>
    <sheet name="G50088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6" l="1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2" i="6"/>
  <c r="G2" i="6"/>
  <c r="E2" i="6"/>
  <c r="F2" i="6"/>
  <c r="B10" i="6"/>
  <c r="B9" i="6"/>
  <c r="B8" i="6"/>
  <c r="B7" i="6"/>
  <c r="B6" i="6"/>
  <c r="B5" i="6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2" i="5"/>
  <c r="G2" i="5"/>
  <c r="F2" i="5"/>
  <c r="E2" i="1"/>
  <c r="E2" i="5"/>
  <c r="B10" i="5"/>
  <c r="B9" i="5"/>
  <c r="B8" i="5"/>
  <c r="B7" i="5"/>
  <c r="B6" i="5"/>
  <c r="B5" i="5"/>
  <c r="J12" i="1" l="1"/>
  <c r="J11" i="1"/>
  <c r="J10" i="1"/>
  <c r="J9" i="1"/>
  <c r="J8" i="1"/>
  <c r="B6" i="1"/>
  <c r="B7" i="1"/>
  <c r="B8" i="1"/>
  <c r="B9" i="1"/>
  <c r="B10" i="1"/>
  <c r="B5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2" i="1"/>
  <c r="D2" i="1"/>
</calcChain>
</file>

<file path=xl/sharedStrings.xml><?xml version="1.0" encoding="utf-8"?>
<sst xmlns="http://schemas.openxmlformats.org/spreadsheetml/2006/main" count="204" uniqueCount="39">
  <si>
    <t>247-241</t>
  </si>
  <si>
    <t>201-199</t>
  </si>
  <si>
    <t>201-191</t>
  </si>
  <si>
    <t>199-183</t>
  </si>
  <si>
    <t>199-170</t>
  </si>
  <si>
    <t>191-183</t>
  </si>
  <si>
    <t>183-166</t>
  </si>
  <si>
    <t>166-157</t>
  </si>
  <si>
    <t>157-145</t>
  </si>
  <si>
    <t>237-201</t>
  </si>
  <si>
    <t>201-166</t>
  </si>
  <si>
    <t>STD Dev</t>
  </si>
  <si>
    <t>Mean</t>
  </si>
  <si>
    <t>Cummu</t>
  </si>
  <si>
    <t>Nor Dist</t>
  </si>
  <si>
    <t>MT</t>
  </si>
  <si>
    <t>Probability</t>
  </si>
  <si>
    <t>No of Species</t>
  </si>
  <si>
    <t>241-201</t>
  </si>
  <si>
    <t>Late Jurassic</t>
  </si>
  <si>
    <t>Middle Jurassic</t>
  </si>
  <si>
    <t>Early Jurassic</t>
  </si>
  <si>
    <t>Late Triassic</t>
  </si>
  <si>
    <t>Middle Triassic</t>
  </si>
  <si>
    <t>Random Sampling</t>
  </si>
  <si>
    <t>Random</t>
  </si>
  <si>
    <t>Cummulative</t>
  </si>
  <si>
    <t>Std dev</t>
  </si>
  <si>
    <t>Norm Dist</t>
  </si>
  <si>
    <t>Case-1</t>
  </si>
  <si>
    <t>Case-2</t>
  </si>
  <si>
    <t>Max-Original</t>
  </si>
  <si>
    <t>Probability (o)</t>
  </si>
  <si>
    <t>R-1</t>
  </si>
  <si>
    <t>R-2</t>
  </si>
  <si>
    <t>Max No of Ichnotaxa</t>
  </si>
  <si>
    <t>Probability of getting maximum number of Ichnotaxa</t>
  </si>
  <si>
    <t>Age</t>
  </si>
  <si>
    <t>Buatois, L.A., et al., 2022, Infaunalization and resource partitioning during the Mesozoic marine revolution: Geology, v. 50, https://doi.org/10.1130/G50088.1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</si>
</sst>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Alignment="1">
      <alignment horizontal="center"/>
    </xf>
    <xf numFmtId="0" fontId="0" fillId="7" borderId="1" xfId="0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7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Original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Sheet1!$C$2:$C$56</c:f>
              <c:numCache>
                <c:formatCode>General</c:formatCode>
                <c:ptCount val="55"/>
                <c:pt idx="0">
                  <c:v>6</c:v>
                </c:pt>
                <c:pt idx="1">
                  <c:v>10</c:v>
                </c:pt>
                <c:pt idx="2">
                  <c:v>4</c:v>
                </c:pt>
                <c:pt idx="3">
                  <c:v>4</c:v>
                </c:pt>
                <c:pt idx="4">
                  <c:v>18</c:v>
                </c:pt>
                <c:pt idx="5">
                  <c:v>12</c:v>
                </c:pt>
                <c:pt idx="6">
                  <c:v>7</c:v>
                </c:pt>
                <c:pt idx="7">
                  <c:v>4</c:v>
                </c:pt>
                <c:pt idx="8">
                  <c:v>2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23</c:v>
                </c:pt>
                <c:pt idx="13">
                  <c:v>8</c:v>
                </c:pt>
                <c:pt idx="14">
                  <c:v>11</c:v>
                </c:pt>
                <c:pt idx="15">
                  <c:v>12</c:v>
                </c:pt>
                <c:pt idx="16">
                  <c:v>11</c:v>
                </c:pt>
                <c:pt idx="17">
                  <c:v>21</c:v>
                </c:pt>
                <c:pt idx="18">
                  <c:v>16</c:v>
                </c:pt>
                <c:pt idx="19">
                  <c:v>8</c:v>
                </c:pt>
                <c:pt idx="20">
                  <c:v>4</c:v>
                </c:pt>
                <c:pt idx="21">
                  <c:v>6</c:v>
                </c:pt>
                <c:pt idx="22">
                  <c:v>17</c:v>
                </c:pt>
                <c:pt idx="23">
                  <c:v>15</c:v>
                </c:pt>
                <c:pt idx="24">
                  <c:v>5</c:v>
                </c:pt>
                <c:pt idx="25">
                  <c:v>7</c:v>
                </c:pt>
                <c:pt idx="26">
                  <c:v>15</c:v>
                </c:pt>
                <c:pt idx="27">
                  <c:v>14</c:v>
                </c:pt>
                <c:pt idx="28">
                  <c:v>24</c:v>
                </c:pt>
                <c:pt idx="29">
                  <c:v>25</c:v>
                </c:pt>
                <c:pt idx="30">
                  <c:v>10</c:v>
                </c:pt>
                <c:pt idx="31">
                  <c:v>14</c:v>
                </c:pt>
                <c:pt idx="32">
                  <c:v>15</c:v>
                </c:pt>
                <c:pt idx="33">
                  <c:v>37</c:v>
                </c:pt>
                <c:pt idx="34">
                  <c:v>23</c:v>
                </c:pt>
                <c:pt idx="35">
                  <c:v>24</c:v>
                </c:pt>
                <c:pt idx="36">
                  <c:v>12</c:v>
                </c:pt>
                <c:pt idx="37">
                  <c:v>4</c:v>
                </c:pt>
                <c:pt idx="38">
                  <c:v>16</c:v>
                </c:pt>
                <c:pt idx="39">
                  <c:v>13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2</c:v>
                </c:pt>
                <c:pt idx="47">
                  <c:v>13</c:v>
                </c:pt>
                <c:pt idx="48">
                  <c:v>26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12</c:v>
                </c:pt>
                <c:pt idx="53">
                  <c:v>7</c:v>
                </c:pt>
                <c:pt idx="54">
                  <c:v>11</c:v>
                </c:pt>
              </c:numCache>
            </c:numRef>
          </c:xVal>
          <c:yVal>
            <c:numRef>
              <c:f>Sheet1!$G$2:$G$56</c:f>
              <c:numCache>
                <c:formatCode>General</c:formatCode>
                <c:ptCount val="55"/>
                <c:pt idx="0">
                  <c:v>0.45843528902452019</c:v>
                </c:pt>
                <c:pt idx="1">
                  <c:v>0.5973526693625969</c:v>
                </c:pt>
                <c:pt idx="2">
                  <c:v>0.38980968779451075</c:v>
                </c:pt>
                <c:pt idx="3">
                  <c:v>0.38980968779451075</c:v>
                </c:pt>
                <c:pt idx="4">
                  <c:v>0.82850019551524956</c:v>
                </c:pt>
                <c:pt idx="5">
                  <c:v>0.66346533756779857</c:v>
                </c:pt>
                <c:pt idx="6">
                  <c:v>0.49335504873491087</c:v>
                </c:pt>
                <c:pt idx="7">
                  <c:v>0.38980968779451075</c:v>
                </c:pt>
                <c:pt idx="8">
                  <c:v>0.32446337138172543</c:v>
                </c:pt>
                <c:pt idx="9">
                  <c:v>0.42383358650385583</c:v>
                </c:pt>
                <c:pt idx="10">
                  <c:v>0.45843528902452019</c:v>
                </c:pt>
                <c:pt idx="11">
                  <c:v>0.45843528902452019</c:v>
                </c:pt>
                <c:pt idx="12">
                  <c:v>0.9172564873019462</c:v>
                </c:pt>
                <c:pt idx="13">
                  <c:v>0.52832583624435814</c:v>
                </c:pt>
                <c:pt idx="14">
                  <c:v>0.63089322345944299</c:v>
                </c:pt>
                <c:pt idx="15">
                  <c:v>0.66346533756779857</c:v>
                </c:pt>
                <c:pt idx="16">
                  <c:v>0.63089322345944299</c:v>
                </c:pt>
                <c:pt idx="17">
                  <c:v>0.88713141688381236</c:v>
                </c:pt>
                <c:pt idx="18">
                  <c:v>0.78018450391679484</c:v>
                </c:pt>
                <c:pt idx="19">
                  <c:v>0.52832583624435814</c:v>
                </c:pt>
                <c:pt idx="20">
                  <c:v>0.38980968779451075</c:v>
                </c:pt>
                <c:pt idx="21">
                  <c:v>0.45843528902452019</c:v>
                </c:pt>
                <c:pt idx="22">
                  <c:v>0.80525311807954703</c:v>
                </c:pt>
                <c:pt idx="23">
                  <c:v>0.75335870427599416</c:v>
                </c:pt>
                <c:pt idx="24">
                  <c:v>0.42383358650385583</c:v>
                </c:pt>
                <c:pt idx="25">
                  <c:v>0.49335504873491087</c:v>
                </c:pt>
                <c:pt idx="26">
                  <c:v>0.75335870427599416</c:v>
                </c:pt>
                <c:pt idx="27">
                  <c:v>0.72487244558736974</c:v>
                </c:pt>
                <c:pt idx="28">
                  <c:v>0.92983602532299248</c:v>
                </c:pt>
                <c:pt idx="29">
                  <c:v>0.94089017729505531</c:v>
                </c:pt>
                <c:pt idx="30">
                  <c:v>0.5973526693625969</c:v>
                </c:pt>
                <c:pt idx="31">
                  <c:v>0.72487244558736974</c:v>
                </c:pt>
                <c:pt idx="32">
                  <c:v>0.75335870427599416</c:v>
                </c:pt>
                <c:pt idx="33">
                  <c:v>0.99553760508000577</c:v>
                </c:pt>
                <c:pt idx="34">
                  <c:v>0.9172564873019462</c:v>
                </c:pt>
                <c:pt idx="35">
                  <c:v>0.92983602532299248</c:v>
                </c:pt>
                <c:pt idx="36">
                  <c:v>0.66346533756779857</c:v>
                </c:pt>
                <c:pt idx="37">
                  <c:v>0.38980968779451075</c:v>
                </c:pt>
                <c:pt idx="38">
                  <c:v>0.78018450391679484</c:v>
                </c:pt>
                <c:pt idx="39">
                  <c:v>0.69485466781642502</c:v>
                </c:pt>
                <c:pt idx="40">
                  <c:v>0.56307944961293632</c:v>
                </c:pt>
                <c:pt idx="41">
                  <c:v>0.52832583624435814</c:v>
                </c:pt>
                <c:pt idx="42">
                  <c:v>0.45843528902452019</c:v>
                </c:pt>
                <c:pt idx="43">
                  <c:v>0.49335504873491087</c:v>
                </c:pt>
                <c:pt idx="44">
                  <c:v>0.45843528902452019</c:v>
                </c:pt>
                <c:pt idx="45">
                  <c:v>0.42383358650385583</c:v>
                </c:pt>
                <c:pt idx="46">
                  <c:v>0.32446337138172543</c:v>
                </c:pt>
                <c:pt idx="47">
                  <c:v>0.69485466781642502</c:v>
                </c:pt>
                <c:pt idx="48">
                  <c:v>0.95052950078438092</c:v>
                </c:pt>
                <c:pt idx="49">
                  <c:v>0.56307944961293632</c:v>
                </c:pt>
                <c:pt idx="50">
                  <c:v>0.45843528902452019</c:v>
                </c:pt>
                <c:pt idx="51">
                  <c:v>0.45843528902452019</c:v>
                </c:pt>
                <c:pt idx="52">
                  <c:v>0.66346533756779857</c:v>
                </c:pt>
                <c:pt idx="53">
                  <c:v>0.49335504873491087</c:v>
                </c:pt>
                <c:pt idx="54">
                  <c:v>0.63089322345944299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B0-4676-9B2E-00D9A41691D3}"/>
            </c:ext>
          </c:extLst>
        </c:ser>
        <c:ser>
          <c:idx val="1"/>
          <c:order val="1"/>
          <c:tx>
            <c:v>Case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'Case-1'!$D$2:$D$56</c:f>
              <c:numCache>
                <c:formatCode>General</c:formatCode>
                <c:ptCount val="55"/>
                <c:pt idx="0">
                  <c:v>15</c:v>
                </c:pt>
                <c:pt idx="1">
                  <c:v>25</c:v>
                </c:pt>
                <c:pt idx="2">
                  <c:v>17</c:v>
                </c:pt>
                <c:pt idx="3">
                  <c:v>9</c:v>
                </c:pt>
                <c:pt idx="4">
                  <c:v>7</c:v>
                </c:pt>
                <c:pt idx="5">
                  <c:v>24</c:v>
                </c:pt>
                <c:pt idx="6">
                  <c:v>16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23</c:v>
                </c:pt>
                <c:pt idx="13">
                  <c:v>11</c:v>
                </c:pt>
                <c:pt idx="14">
                  <c:v>23</c:v>
                </c:pt>
                <c:pt idx="15">
                  <c:v>12</c:v>
                </c:pt>
                <c:pt idx="16">
                  <c:v>11</c:v>
                </c:pt>
                <c:pt idx="17">
                  <c:v>18</c:v>
                </c:pt>
                <c:pt idx="18">
                  <c:v>6</c:v>
                </c:pt>
                <c:pt idx="19">
                  <c:v>18</c:v>
                </c:pt>
                <c:pt idx="20">
                  <c:v>10</c:v>
                </c:pt>
                <c:pt idx="21">
                  <c:v>6</c:v>
                </c:pt>
                <c:pt idx="22">
                  <c:v>15</c:v>
                </c:pt>
                <c:pt idx="23">
                  <c:v>21</c:v>
                </c:pt>
                <c:pt idx="24">
                  <c:v>21</c:v>
                </c:pt>
                <c:pt idx="25">
                  <c:v>5</c:v>
                </c:pt>
                <c:pt idx="26">
                  <c:v>16</c:v>
                </c:pt>
                <c:pt idx="27">
                  <c:v>14</c:v>
                </c:pt>
                <c:pt idx="28">
                  <c:v>12</c:v>
                </c:pt>
                <c:pt idx="29">
                  <c:v>14</c:v>
                </c:pt>
                <c:pt idx="30">
                  <c:v>24</c:v>
                </c:pt>
                <c:pt idx="31">
                  <c:v>18</c:v>
                </c:pt>
                <c:pt idx="32">
                  <c:v>13</c:v>
                </c:pt>
                <c:pt idx="33">
                  <c:v>37</c:v>
                </c:pt>
                <c:pt idx="34">
                  <c:v>14</c:v>
                </c:pt>
                <c:pt idx="35">
                  <c:v>8</c:v>
                </c:pt>
                <c:pt idx="36">
                  <c:v>21</c:v>
                </c:pt>
                <c:pt idx="37">
                  <c:v>5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15</c:v>
                </c:pt>
                <c:pt idx="43">
                  <c:v>11</c:v>
                </c:pt>
                <c:pt idx="44">
                  <c:v>17</c:v>
                </c:pt>
                <c:pt idx="45">
                  <c:v>7</c:v>
                </c:pt>
                <c:pt idx="46">
                  <c:v>13</c:v>
                </c:pt>
                <c:pt idx="47">
                  <c:v>10</c:v>
                </c:pt>
                <c:pt idx="48">
                  <c:v>6</c:v>
                </c:pt>
                <c:pt idx="49">
                  <c:v>13</c:v>
                </c:pt>
                <c:pt idx="50">
                  <c:v>26</c:v>
                </c:pt>
                <c:pt idx="51">
                  <c:v>2</c:v>
                </c:pt>
                <c:pt idx="52">
                  <c:v>6</c:v>
                </c:pt>
                <c:pt idx="53">
                  <c:v>9</c:v>
                </c:pt>
                <c:pt idx="54">
                  <c:v>14</c:v>
                </c:pt>
              </c:numCache>
            </c:numRef>
          </c:xVal>
          <c:yVal>
            <c:numRef>
              <c:f>'Case-1'!$H$2:$H$56</c:f>
              <c:numCache>
                <c:formatCode>General</c:formatCode>
                <c:ptCount val="55"/>
                <c:pt idx="0">
                  <c:v>0.60348986769832524</c:v>
                </c:pt>
                <c:pt idx="1">
                  <c:v>0.95729437721032984</c:v>
                </c:pt>
                <c:pt idx="2">
                  <c:v>0.71018862885837009</c:v>
                </c:pt>
                <c:pt idx="3">
                  <c:v>0.27018787011441769</c:v>
                </c:pt>
                <c:pt idx="4">
                  <c:v>0.18305335944431467</c:v>
                </c:pt>
                <c:pt idx="5">
                  <c:v>0.94229603133621775</c:v>
                </c:pt>
                <c:pt idx="6">
                  <c:v>0.65842309227714535</c:v>
                </c:pt>
                <c:pt idx="7">
                  <c:v>0.18305335944431467</c:v>
                </c:pt>
                <c:pt idx="8">
                  <c:v>0.5464186434773608</c:v>
                </c:pt>
                <c:pt idx="9">
                  <c:v>0.14695961100585073</c:v>
                </c:pt>
                <c:pt idx="10">
                  <c:v>0.18305335944431467</c:v>
                </c:pt>
                <c:pt idx="11">
                  <c:v>0.14695961100585073</c:v>
                </c:pt>
                <c:pt idx="12">
                  <c:v>0.9234362744901653</c:v>
                </c:pt>
                <c:pt idx="13">
                  <c:v>0.37421898412356641</c:v>
                </c:pt>
                <c:pt idx="14">
                  <c:v>0.9234362744901653</c:v>
                </c:pt>
                <c:pt idx="15">
                  <c:v>0.43056845254412823</c:v>
                </c:pt>
                <c:pt idx="16">
                  <c:v>0.37421898412356641</c:v>
                </c:pt>
                <c:pt idx="17">
                  <c:v>0.75794530235600677</c:v>
                </c:pt>
                <c:pt idx="18">
                  <c:v>0.14695961100585073</c:v>
                </c:pt>
                <c:pt idx="19">
                  <c:v>0.75794530235600677</c:v>
                </c:pt>
                <c:pt idx="20">
                  <c:v>0.32043873407977608</c:v>
                </c:pt>
                <c:pt idx="21">
                  <c:v>0.14695961100585073</c:v>
                </c:pt>
                <c:pt idx="22">
                  <c:v>0.60348986769832524</c:v>
                </c:pt>
                <c:pt idx="23">
                  <c:v>0.8722363415892449</c:v>
                </c:pt>
                <c:pt idx="24">
                  <c:v>0.8722363415892449</c:v>
                </c:pt>
                <c:pt idx="25">
                  <c:v>0.1159780310744431</c:v>
                </c:pt>
                <c:pt idx="26">
                  <c:v>0.65842309227714535</c:v>
                </c:pt>
                <c:pt idx="27">
                  <c:v>0.5464186434773608</c:v>
                </c:pt>
                <c:pt idx="28">
                  <c:v>0.43056845254412823</c:v>
                </c:pt>
                <c:pt idx="29">
                  <c:v>0.5464186434773608</c:v>
                </c:pt>
                <c:pt idx="30">
                  <c:v>0.94229603133621775</c:v>
                </c:pt>
                <c:pt idx="31">
                  <c:v>0.75794530235600677</c:v>
                </c:pt>
                <c:pt idx="32">
                  <c:v>0.48837067720945149</c:v>
                </c:pt>
                <c:pt idx="33">
                  <c:v>0.99973917700633985</c:v>
                </c:pt>
                <c:pt idx="34">
                  <c:v>0.5464186434773608</c:v>
                </c:pt>
                <c:pt idx="35">
                  <c:v>0.22422025537023388</c:v>
                </c:pt>
                <c:pt idx="36">
                  <c:v>0.8722363415892449</c:v>
                </c:pt>
                <c:pt idx="37">
                  <c:v>0.1159780310744431</c:v>
                </c:pt>
                <c:pt idx="38">
                  <c:v>0.18305335944431467</c:v>
                </c:pt>
                <c:pt idx="39">
                  <c:v>0.18305335944431467</c:v>
                </c:pt>
                <c:pt idx="40">
                  <c:v>0.14695961100585073</c:v>
                </c:pt>
                <c:pt idx="41">
                  <c:v>0.22422025537023388</c:v>
                </c:pt>
                <c:pt idx="42">
                  <c:v>0.60348986769832524</c:v>
                </c:pt>
                <c:pt idx="43">
                  <c:v>0.37421898412356641</c:v>
                </c:pt>
                <c:pt idx="44">
                  <c:v>0.71018862885837009</c:v>
                </c:pt>
                <c:pt idx="45">
                  <c:v>0.18305335944431467</c:v>
                </c:pt>
                <c:pt idx="46">
                  <c:v>0.48837067720945149</c:v>
                </c:pt>
                <c:pt idx="47">
                  <c:v>0.32043873407977608</c:v>
                </c:pt>
                <c:pt idx="48">
                  <c:v>0.14695961100585073</c:v>
                </c:pt>
                <c:pt idx="49">
                  <c:v>0.48837067720945149</c:v>
                </c:pt>
                <c:pt idx="50">
                  <c:v>0.96897156643844373</c:v>
                </c:pt>
                <c:pt idx="51">
                  <c:v>5.1270992359749724E-2</c:v>
                </c:pt>
                <c:pt idx="52">
                  <c:v>0.14695961100585073</c:v>
                </c:pt>
                <c:pt idx="53">
                  <c:v>0.27018787011441769</c:v>
                </c:pt>
                <c:pt idx="54">
                  <c:v>0.5464186434773608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0-4676-9B2E-00D9A41691D3}"/>
            </c:ext>
          </c:extLst>
        </c:ser>
        <c:ser>
          <c:idx val="2"/>
          <c:order val="2"/>
          <c:tx>
            <c:v>Case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'Casse-2'!$D$2:$D$56</c:f>
              <c:numCache>
                <c:formatCode>General</c:formatCode>
                <c:ptCount val="55"/>
                <c:pt idx="0">
                  <c:v>15</c:v>
                </c:pt>
                <c:pt idx="1">
                  <c:v>6</c:v>
                </c:pt>
                <c:pt idx="2">
                  <c:v>24</c:v>
                </c:pt>
                <c:pt idx="3">
                  <c:v>21</c:v>
                </c:pt>
                <c:pt idx="4">
                  <c:v>10</c:v>
                </c:pt>
                <c:pt idx="5">
                  <c:v>6</c:v>
                </c:pt>
                <c:pt idx="6">
                  <c:v>2</c:v>
                </c:pt>
                <c:pt idx="7">
                  <c:v>14</c:v>
                </c:pt>
                <c:pt idx="8">
                  <c:v>23</c:v>
                </c:pt>
                <c:pt idx="9">
                  <c:v>6</c:v>
                </c:pt>
                <c:pt idx="10">
                  <c:v>24</c:v>
                </c:pt>
                <c:pt idx="11">
                  <c:v>25</c:v>
                </c:pt>
                <c:pt idx="12">
                  <c:v>17</c:v>
                </c:pt>
                <c:pt idx="13">
                  <c:v>13</c:v>
                </c:pt>
                <c:pt idx="14">
                  <c:v>11</c:v>
                </c:pt>
                <c:pt idx="15">
                  <c:v>4</c:v>
                </c:pt>
                <c:pt idx="16">
                  <c:v>4</c:v>
                </c:pt>
                <c:pt idx="17">
                  <c:v>11</c:v>
                </c:pt>
                <c:pt idx="18">
                  <c:v>7</c:v>
                </c:pt>
                <c:pt idx="19">
                  <c:v>2</c:v>
                </c:pt>
                <c:pt idx="20">
                  <c:v>4</c:v>
                </c:pt>
                <c:pt idx="21">
                  <c:v>25</c:v>
                </c:pt>
                <c:pt idx="22">
                  <c:v>7</c:v>
                </c:pt>
                <c:pt idx="23">
                  <c:v>12</c:v>
                </c:pt>
                <c:pt idx="24">
                  <c:v>37</c:v>
                </c:pt>
                <c:pt idx="25">
                  <c:v>2</c:v>
                </c:pt>
                <c:pt idx="26">
                  <c:v>12</c:v>
                </c:pt>
                <c:pt idx="27">
                  <c:v>6</c:v>
                </c:pt>
                <c:pt idx="28">
                  <c:v>8</c:v>
                </c:pt>
                <c:pt idx="29">
                  <c:v>8</c:v>
                </c:pt>
                <c:pt idx="30">
                  <c:v>12</c:v>
                </c:pt>
                <c:pt idx="31">
                  <c:v>25</c:v>
                </c:pt>
                <c:pt idx="32">
                  <c:v>6</c:v>
                </c:pt>
                <c:pt idx="33">
                  <c:v>15</c:v>
                </c:pt>
                <c:pt idx="34">
                  <c:v>24</c:v>
                </c:pt>
                <c:pt idx="35">
                  <c:v>11</c:v>
                </c:pt>
                <c:pt idx="36">
                  <c:v>9</c:v>
                </c:pt>
                <c:pt idx="37">
                  <c:v>26</c:v>
                </c:pt>
                <c:pt idx="38">
                  <c:v>4</c:v>
                </c:pt>
                <c:pt idx="39">
                  <c:v>11</c:v>
                </c:pt>
                <c:pt idx="40">
                  <c:v>10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4</c:v>
                </c:pt>
                <c:pt idx="45">
                  <c:v>26</c:v>
                </c:pt>
                <c:pt idx="46">
                  <c:v>7</c:v>
                </c:pt>
                <c:pt idx="47">
                  <c:v>4</c:v>
                </c:pt>
                <c:pt idx="48">
                  <c:v>12</c:v>
                </c:pt>
                <c:pt idx="49">
                  <c:v>5</c:v>
                </c:pt>
                <c:pt idx="50">
                  <c:v>6</c:v>
                </c:pt>
                <c:pt idx="51">
                  <c:v>13</c:v>
                </c:pt>
                <c:pt idx="52">
                  <c:v>11</c:v>
                </c:pt>
                <c:pt idx="53">
                  <c:v>7</c:v>
                </c:pt>
                <c:pt idx="54">
                  <c:v>9</c:v>
                </c:pt>
              </c:numCache>
            </c:numRef>
          </c:xVal>
          <c:yVal>
            <c:numRef>
              <c:f>'Casse-2'!$H$2:$H$56</c:f>
              <c:numCache>
                <c:formatCode>General</c:formatCode>
                <c:ptCount val="55"/>
                <c:pt idx="0">
                  <c:v>0.66303644241439885</c:v>
                </c:pt>
                <c:pt idx="1">
                  <c:v>0.23464871873569734</c:v>
                </c:pt>
                <c:pt idx="2">
                  <c:v>0.94122630256582485</c:v>
                </c:pt>
                <c:pt idx="3">
                  <c:v>0.8817319277936958</c:v>
                </c:pt>
                <c:pt idx="4">
                  <c:v>0.41488125423390987</c:v>
                </c:pt>
                <c:pt idx="5">
                  <c:v>0.23464871873569734</c:v>
                </c:pt>
                <c:pt idx="6">
                  <c:v>0.10892988834028311</c:v>
                </c:pt>
                <c:pt idx="7">
                  <c:v>0.61547214868065137</c:v>
                </c:pt>
                <c:pt idx="8">
                  <c:v>0.9247825988695203</c:v>
                </c:pt>
                <c:pt idx="9">
                  <c:v>0.23464871873569734</c:v>
                </c:pt>
                <c:pt idx="10">
                  <c:v>0.94122630256582485</c:v>
                </c:pt>
                <c:pt idx="11">
                  <c:v>0.95470613959452211</c:v>
                </c:pt>
                <c:pt idx="12">
                  <c:v>0.75018519734569389</c:v>
                </c:pt>
                <c:pt idx="13">
                  <c:v>0.56610101900364274</c:v>
                </c:pt>
                <c:pt idx="14">
                  <c:v>0.46499713322923214</c:v>
                </c:pt>
                <c:pt idx="15">
                  <c:v>0.16405425627209363</c:v>
                </c:pt>
                <c:pt idx="16">
                  <c:v>0.16405425627209363</c:v>
                </c:pt>
                <c:pt idx="17">
                  <c:v>0.46499713322923214</c:v>
                </c:pt>
                <c:pt idx="18">
                  <c:v>0.27543113784405227</c:v>
                </c:pt>
                <c:pt idx="19">
                  <c:v>0.10892988834028311</c:v>
                </c:pt>
                <c:pt idx="20">
                  <c:v>0.16405425627209363</c:v>
                </c:pt>
                <c:pt idx="21">
                  <c:v>0.95470613959452211</c:v>
                </c:pt>
                <c:pt idx="22">
                  <c:v>0.27543113784405227</c:v>
                </c:pt>
                <c:pt idx="23">
                  <c:v>0.51567522039129354</c:v>
                </c:pt>
                <c:pt idx="24">
                  <c:v>0.9993549096488481</c:v>
                </c:pt>
                <c:pt idx="25">
                  <c:v>0.10892988834028311</c:v>
                </c:pt>
                <c:pt idx="26">
                  <c:v>0.51567522039129354</c:v>
                </c:pt>
                <c:pt idx="27">
                  <c:v>0.23464871873569734</c:v>
                </c:pt>
                <c:pt idx="28">
                  <c:v>0.31942246000157881</c:v>
                </c:pt>
                <c:pt idx="29">
                  <c:v>0.31942246000157881</c:v>
                </c:pt>
                <c:pt idx="30">
                  <c:v>0.51567522039129354</c:v>
                </c:pt>
                <c:pt idx="31">
                  <c:v>0.95470613959452211</c:v>
                </c:pt>
                <c:pt idx="32">
                  <c:v>0.23464871873569734</c:v>
                </c:pt>
                <c:pt idx="33">
                  <c:v>0.66303644241439885</c:v>
                </c:pt>
                <c:pt idx="34">
                  <c:v>0.94122630256582485</c:v>
                </c:pt>
                <c:pt idx="35">
                  <c:v>0.46499713322923214</c:v>
                </c:pt>
                <c:pt idx="36">
                  <c:v>0.36611513475649071</c:v>
                </c:pt>
                <c:pt idx="37">
                  <c:v>0.96557933841197485</c:v>
                </c:pt>
                <c:pt idx="38">
                  <c:v>0.16405425627209363</c:v>
                </c:pt>
                <c:pt idx="39">
                  <c:v>0.46499713322923214</c:v>
                </c:pt>
                <c:pt idx="40">
                  <c:v>0.41488125423390987</c:v>
                </c:pt>
                <c:pt idx="41">
                  <c:v>0.23464871873569734</c:v>
                </c:pt>
                <c:pt idx="42">
                  <c:v>0.31942246000157881</c:v>
                </c:pt>
                <c:pt idx="43">
                  <c:v>0.23464871873569734</c:v>
                </c:pt>
                <c:pt idx="44">
                  <c:v>0.16405425627209363</c:v>
                </c:pt>
                <c:pt idx="45">
                  <c:v>0.96557933841197485</c:v>
                </c:pt>
                <c:pt idx="46">
                  <c:v>0.27543113784405227</c:v>
                </c:pt>
                <c:pt idx="47">
                  <c:v>0.16405425627209363</c:v>
                </c:pt>
                <c:pt idx="48">
                  <c:v>0.51567522039129354</c:v>
                </c:pt>
                <c:pt idx="49">
                  <c:v>0.19744668712803379</c:v>
                </c:pt>
                <c:pt idx="50">
                  <c:v>0.23464871873569734</c:v>
                </c:pt>
                <c:pt idx="51">
                  <c:v>0.56610101900364274</c:v>
                </c:pt>
                <c:pt idx="52">
                  <c:v>0.46499713322923214</c:v>
                </c:pt>
                <c:pt idx="53">
                  <c:v>0.27543113784405227</c:v>
                </c:pt>
                <c:pt idx="54">
                  <c:v>0.36611513475649071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B0-4676-9B2E-00D9A4169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38050496"/>
        <c:axId val="-1538055392"/>
      </c:scatterChart>
      <c:valAx>
        <c:axId val="-153805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8055392"/>
        <c:crosses val="autoZero"/>
        <c:crossBetween val="midCat"/>
        <c:majorUnit val="2"/>
      </c:valAx>
      <c:valAx>
        <c:axId val="-153805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8050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accent4">
                  <a:lumMod val="20000"/>
                  <a:lumOff val="80000"/>
                </a:schemeClr>
              </a:solidFill>
            </a:ln>
            <a:effectLst/>
          </c:spPr>
          <c:invertIfNegative val="0"/>
          <c:cat>
            <c:strRef>
              <c:f>Sheet1!$I$8:$I$12</c:f>
              <c:strCache>
                <c:ptCount val="5"/>
                <c:pt idx="0">
                  <c:v>Late Jurassic</c:v>
                </c:pt>
                <c:pt idx="1">
                  <c:v>Middle Jurassic</c:v>
                </c:pt>
                <c:pt idx="2">
                  <c:v>Early Jurassic</c:v>
                </c:pt>
                <c:pt idx="3">
                  <c:v>Late Triassic</c:v>
                </c:pt>
                <c:pt idx="4">
                  <c:v>Middle Triassic</c:v>
                </c:pt>
              </c:strCache>
            </c:strRef>
          </c:cat>
          <c:val>
            <c:numRef>
              <c:f>Sheet1!$L$8:$L$12</c:f>
              <c:numCache>
                <c:formatCode>General</c:formatCode>
                <c:ptCount val="5"/>
                <c:pt idx="0">
                  <c:v>26</c:v>
                </c:pt>
                <c:pt idx="1">
                  <c:v>37</c:v>
                </c:pt>
                <c:pt idx="2">
                  <c:v>23</c:v>
                </c:pt>
                <c:pt idx="3">
                  <c:v>18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0A-46D3-85F4-7A87E623EF8E}"/>
            </c:ext>
          </c:extLst>
        </c:ser>
        <c:ser>
          <c:idx val="2"/>
          <c:order val="2"/>
          <c:tx>
            <c:v>Random Case-1</c:v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4">
                  <a:lumMod val="60000"/>
                  <a:lumOff val="40000"/>
                </a:schemeClr>
              </a:solidFill>
            </a:ln>
            <a:effectLst/>
          </c:spPr>
          <c:invertIfNegative val="0"/>
          <c:val>
            <c:numRef>
              <c:f>Sheet1!$M$8:$M$12</c:f>
              <c:numCache>
                <c:formatCode>General</c:formatCode>
                <c:ptCount val="5"/>
                <c:pt idx="0">
                  <c:v>26</c:v>
                </c:pt>
                <c:pt idx="1">
                  <c:v>37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0A-46D3-85F4-7A87E623E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21618016"/>
        <c:axId val="-1521614208"/>
      </c:barChart>
      <c:lineChart>
        <c:grouping val="standard"/>
        <c:varyColors val="0"/>
        <c:ser>
          <c:idx val="1"/>
          <c:order val="1"/>
          <c:tx>
            <c:v>Probability</c:v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val>
            <c:numRef>
              <c:f>Sheet1!$O$8:$O$12</c:f>
              <c:numCache>
                <c:formatCode>General</c:formatCode>
                <c:ptCount val="5"/>
                <c:pt idx="0">
                  <c:v>0.95052950078438092</c:v>
                </c:pt>
                <c:pt idx="1">
                  <c:v>0.99553760508000577</c:v>
                </c:pt>
                <c:pt idx="2">
                  <c:v>0.9172564873019462</c:v>
                </c:pt>
                <c:pt idx="3">
                  <c:v>0.82850019551524956</c:v>
                </c:pt>
                <c:pt idx="4">
                  <c:v>0.59735266936259701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0A-46D3-85F4-7A87E623EF8E}"/>
            </c:ext>
          </c:extLst>
        </c:ser>
        <c:ser>
          <c:idx val="3"/>
          <c:order val="3"/>
          <c:tx>
            <c:v>Probability-C1</c:v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val>
            <c:numRef>
              <c:f>Sheet1!$P$8:$P$12</c:f>
              <c:numCache>
                <c:formatCode>General</c:formatCode>
                <c:ptCount val="5"/>
                <c:pt idx="0">
                  <c:v>0.96897156643844373</c:v>
                </c:pt>
                <c:pt idx="1">
                  <c:v>0.99973917700633985</c:v>
                </c:pt>
                <c:pt idx="2">
                  <c:v>0.9234362744901653</c:v>
                </c:pt>
                <c:pt idx="3">
                  <c:v>0.94229603133621775</c:v>
                </c:pt>
                <c:pt idx="4">
                  <c:v>0.95729437721032984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0A-46D3-85F4-7A87E623E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11714128"/>
        <c:axId val="-1611717936"/>
      </c:lineChart>
      <c:catAx>
        <c:axId val="-152161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-1521614208"/>
        <c:crosses val="autoZero"/>
        <c:auto val="1"/>
        <c:lblAlgn val="ctr"/>
        <c:lblOffset val="100"/>
        <c:noMultiLvlLbl val="0"/>
      </c:catAx>
      <c:valAx>
        <c:axId val="-152161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-1521618016"/>
        <c:crosses val="autoZero"/>
        <c:crossBetween val="between"/>
      </c:valAx>
      <c:valAx>
        <c:axId val="-16117179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-1611714128"/>
        <c:crosses val="max"/>
        <c:crossBetween val="between"/>
      </c:valAx>
      <c:catAx>
        <c:axId val="-1611714128"/>
        <c:scaling>
          <c:orientation val="minMax"/>
        </c:scaling>
        <c:delete val="1"/>
        <c:axPos val="b"/>
        <c:majorTickMark val="out"/>
        <c:minorTickMark val="none"/>
        <c:tickLblPos val="nextTo"/>
        <c:crossAx val="-16117179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Probability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Sheet1!$I$8:$I$12</c:f>
              <c:strCache>
                <c:ptCount val="5"/>
                <c:pt idx="0">
                  <c:v>Late Jurassic</c:v>
                </c:pt>
                <c:pt idx="1">
                  <c:v>Middle Jurassic</c:v>
                </c:pt>
                <c:pt idx="2">
                  <c:v>Early Jurassic</c:v>
                </c:pt>
                <c:pt idx="3">
                  <c:v>Late Triassic</c:v>
                </c:pt>
                <c:pt idx="4">
                  <c:v>Middle Triassic</c:v>
                </c:pt>
              </c:strCache>
            </c:strRef>
          </c:xVal>
          <c:yVal>
            <c:numRef>
              <c:f>Sheet1!$O$8:$O$12</c:f>
              <c:numCache>
                <c:formatCode>General</c:formatCode>
                <c:ptCount val="5"/>
                <c:pt idx="0">
                  <c:v>0.95052950078438092</c:v>
                </c:pt>
                <c:pt idx="1">
                  <c:v>0.99553760508000577</c:v>
                </c:pt>
                <c:pt idx="2">
                  <c:v>0.9172564873019462</c:v>
                </c:pt>
                <c:pt idx="3">
                  <c:v>0.82850019551524956</c:v>
                </c:pt>
                <c:pt idx="4">
                  <c:v>0.59735266936259701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B9-4E68-9742-98A65661B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38051040"/>
        <c:axId val="-1538054848"/>
      </c:scatterChart>
      <c:valAx>
        <c:axId val="-153805104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8054848"/>
        <c:crosses val="autoZero"/>
        <c:crossBetween val="midCat"/>
      </c:valAx>
      <c:valAx>
        <c:axId val="-153805484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8051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5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448733</xdr:colOff>
      <xdr:row>3</xdr:row>
      <xdr:rowOff>44979</xdr:rowOff>
    </xdr:from>
    <xdr:to>
      <xdr:col>27</xdr:col>
      <xdr:colOff>143933</xdr:colOff>
      <xdr:row>17</xdr:row>
      <xdr:rowOff>121179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6"/>
  <sheetViews>
    <sheetView tabSelected="1" zoomScale="90" zoomScaleNormal="90" workbookViewId="0">
      <selection activeCell="J3" sqref="J3"/>
    </sheetView>
  </sheetViews>
  <sheetFormatPr defaultRowHeight="15" x14ac:dyDescent="0.25"/>
  <cols>
    <col min="3" max="3" width="19.5703125" bestFit="1" customWidth="1"/>
    <col min="9" max="9" width="15" bestFit="1" customWidth="1"/>
    <col min="10" max="10" width="20.7109375" customWidth="1"/>
    <col min="12" max="12" width="12.85546875" bestFit="1" customWidth="1"/>
    <col min="15" max="15" width="13.85546875" bestFit="1" customWidth="1"/>
    <col min="16" max="17" width="13.28515625" bestFit="1" customWidth="1"/>
  </cols>
  <sheetData>
    <row r="1" spans="1:17" x14ac:dyDescent="0.25">
      <c r="A1" t="s">
        <v>37</v>
      </c>
      <c r="C1" t="s">
        <v>35</v>
      </c>
      <c r="D1" t="s">
        <v>11</v>
      </c>
      <c r="E1" t="s">
        <v>12</v>
      </c>
      <c r="F1" t="s">
        <v>13</v>
      </c>
      <c r="G1" t="s">
        <v>14</v>
      </c>
    </row>
    <row r="2" spans="1:17" x14ac:dyDescent="0.25">
      <c r="A2" s="1" t="s">
        <v>0</v>
      </c>
      <c r="B2" s="8" t="s">
        <v>15</v>
      </c>
      <c r="C2" s="1">
        <v>6</v>
      </c>
      <c r="D2">
        <f>_xlfn.STDEV.P(C2:C56)</f>
        <v>7.1898918944964292</v>
      </c>
      <c r="E2">
        <f>SUM(C2:C56)/55</f>
        <v>11.4</v>
      </c>
      <c r="F2">
        <v>627</v>
      </c>
      <c r="G2">
        <f>_xlfn.NORM.DIST(C2, 7.189892,11.4,627)</f>
        <v>0.45843528902452019</v>
      </c>
    </row>
    <row r="3" spans="1:17" x14ac:dyDescent="0.25">
      <c r="A3" s="1" t="s">
        <v>0</v>
      </c>
      <c r="B3" s="8"/>
      <c r="C3" s="1">
        <v>10</v>
      </c>
      <c r="G3">
        <f t="shared" ref="G3:G56" si="0">_xlfn.NORM.DIST(C3, 7.189892,11.4,627)</f>
        <v>0.5973526693625969</v>
      </c>
    </row>
    <row r="4" spans="1:17" x14ac:dyDescent="0.25">
      <c r="A4" s="1" t="s">
        <v>0</v>
      </c>
      <c r="B4" s="8"/>
      <c r="C4" s="1">
        <v>4</v>
      </c>
      <c r="G4">
        <f t="shared" si="0"/>
        <v>0.38980968779451075</v>
      </c>
    </row>
    <row r="5" spans="1:17" x14ac:dyDescent="0.25">
      <c r="A5" s="2" t="s">
        <v>9</v>
      </c>
      <c r="B5" s="2">
        <f>(237+201)/2</f>
        <v>219</v>
      </c>
      <c r="C5" s="2">
        <v>4</v>
      </c>
      <c r="G5">
        <f t="shared" si="0"/>
        <v>0.38980968779451075</v>
      </c>
      <c r="I5" s="7"/>
      <c r="J5" s="7"/>
      <c r="K5" s="7"/>
      <c r="L5" s="9" t="s">
        <v>36</v>
      </c>
      <c r="M5" s="9"/>
      <c r="N5" s="9"/>
      <c r="O5" s="7"/>
      <c r="P5" s="7"/>
      <c r="Q5" s="7"/>
    </row>
    <row r="6" spans="1:17" ht="15" customHeight="1" x14ac:dyDescent="0.25">
      <c r="A6" s="2" t="s">
        <v>9</v>
      </c>
      <c r="B6" s="2">
        <f t="shared" ref="B6:B10" si="1">(237+201)/2</f>
        <v>219</v>
      </c>
      <c r="C6" s="2">
        <v>18</v>
      </c>
      <c r="G6">
        <f t="shared" si="0"/>
        <v>0.82850019551524956</v>
      </c>
      <c r="I6" s="7"/>
      <c r="J6" s="7"/>
      <c r="K6" s="7"/>
      <c r="L6" s="9"/>
      <c r="M6" s="9"/>
      <c r="N6" s="9"/>
      <c r="O6" s="7"/>
      <c r="P6" s="7"/>
      <c r="Q6" s="7"/>
    </row>
    <row r="7" spans="1:17" x14ac:dyDescent="0.25">
      <c r="A7" s="2" t="s">
        <v>9</v>
      </c>
      <c r="B7" s="2">
        <f t="shared" si="1"/>
        <v>219</v>
      </c>
      <c r="C7" s="2">
        <v>12</v>
      </c>
      <c r="G7">
        <f t="shared" si="0"/>
        <v>0.66346533756779857</v>
      </c>
      <c r="I7" s="7"/>
      <c r="J7" s="7"/>
      <c r="K7" s="7"/>
      <c r="L7" s="7" t="s">
        <v>31</v>
      </c>
      <c r="M7" s="7" t="s">
        <v>29</v>
      </c>
      <c r="N7" s="7" t="s">
        <v>30</v>
      </c>
      <c r="O7" s="7" t="s">
        <v>32</v>
      </c>
      <c r="P7" s="7" t="s">
        <v>33</v>
      </c>
      <c r="Q7" s="7" t="s">
        <v>34</v>
      </c>
    </row>
    <row r="8" spans="1:17" x14ac:dyDescent="0.25">
      <c r="A8" s="2" t="s">
        <v>9</v>
      </c>
      <c r="B8" s="2">
        <f t="shared" si="1"/>
        <v>219</v>
      </c>
      <c r="C8" s="2">
        <v>7</v>
      </c>
      <c r="G8">
        <f t="shared" si="0"/>
        <v>0.49335504873491087</v>
      </c>
      <c r="I8" s="7" t="s">
        <v>19</v>
      </c>
      <c r="J8" s="7">
        <f>(157+145)/2</f>
        <v>151</v>
      </c>
      <c r="K8" s="7" t="s">
        <v>8</v>
      </c>
      <c r="L8" s="7">
        <v>26</v>
      </c>
      <c r="M8" s="7">
        <v>26</v>
      </c>
      <c r="N8" s="7">
        <v>26</v>
      </c>
      <c r="O8" s="7">
        <v>0.95052950078438092</v>
      </c>
      <c r="P8" s="7">
        <v>0.96897156643844373</v>
      </c>
      <c r="Q8" s="7">
        <v>0.96557933841197485</v>
      </c>
    </row>
    <row r="9" spans="1:17" x14ac:dyDescent="0.25">
      <c r="A9" s="2" t="s">
        <v>9</v>
      </c>
      <c r="B9" s="2">
        <f t="shared" si="1"/>
        <v>219</v>
      </c>
      <c r="C9" s="2">
        <v>4</v>
      </c>
      <c r="G9">
        <f t="shared" si="0"/>
        <v>0.38980968779451075</v>
      </c>
      <c r="I9" s="7" t="s">
        <v>20</v>
      </c>
      <c r="J9" s="7">
        <f>(166+157)/2</f>
        <v>161.5</v>
      </c>
      <c r="K9" s="7" t="s">
        <v>7</v>
      </c>
      <c r="L9" s="7">
        <v>37</v>
      </c>
      <c r="M9" s="7">
        <v>37</v>
      </c>
      <c r="N9" s="7">
        <v>37</v>
      </c>
      <c r="O9" s="7">
        <v>0.99553760508000577</v>
      </c>
      <c r="P9" s="7">
        <v>0.99973917700633985</v>
      </c>
      <c r="Q9" s="7">
        <v>0.9993549096488481</v>
      </c>
    </row>
    <row r="10" spans="1:17" x14ac:dyDescent="0.25">
      <c r="A10" s="2" t="s">
        <v>9</v>
      </c>
      <c r="B10" s="2">
        <f t="shared" si="1"/>
        <v>219</v>
      </c>
      <c r="C10" s="2">
        <v>2</v>
      </c>
      <c r="G10">
        <f t="shared" si="0"/>
        <v>0.32446337138172543</v>
      </c>
      <c r="I10" s="7" t="s">
        <v>21</v>
      </c>
      <c r="J10" s="7">
        <f>(201+166)/2</f>
        <v>183.5</v>
      </c>
      <c r="K10" s="7" t="s">
        <v>10</v>
      </c>
      <c r="L10" s="7">
        <v>23</v>
      </c>
      <c r="M10" s="7">
        <v>23</v>
      </c>
      <c r="N10" s="7">
        <v>25</v>
      </c>
      <c r="O10" s="7">
        <v>0.9172564873019462</v>
      </c>
      <c r="P10" s="7">
        <v>0.9234362744901653</v>
      </c>
      <c r="Q10" s="7">
        <v>0.95470613959452211</v>
      </c>
    </row>
    <row r="11" spans="1:17" x14ac:dyDescent="0.25">
      <c r="A11" s="3" t="s">
        <v>10</v>
      </c>
      <c r="B11" s="3"/>
      <c r="C11" s="3">
        <v>5</v>
      </c>
      <c r="G11">
        <f t="shared" si="0"/>
        <v>0.42383358650385583</v>
      </c>
      <c r="I11" s="7" t="s">
        <v>22</v>
      </c>
      <c r="J11" s="7">
        <f>(241+201)/2</f>
        <v>221</v>
      </c>
      <c r="K11" s="7" t="s">
        <v>18</v>
      </c>
      <c r="L11" s="7">
        <v>18</v>
      </c>
      <c r="M11" s="7">
        <v>24</v>
      </c>
      <c r="N11" s="7">
        <v>23</v>
      </c>
      <c r="O11" s="7">
        <v>0.82850019551524956</v>
      </c>
      <c r="P11" s="7">
        <v>0.94229603133621775</v>
      </c>
      <c r="Q11" s="7">
        <v>0.9247825988695203</v>
      </c>
    </row>
    <row r="12" spans="1:17" x14ac:dyDescent="0.25">
      <c r="A12" s="3" t="s">
        <v>1</v>
      </c>
      <c r="B12" s="3"/>
      <c r="C12" s="3">
        <v>6</v>
      </c>
      <c r="G12">
        <f t="shared" si="0"/>
        <v>0.45843528902452019</v>
      </c>
      <c r="I12" s="7" t="s">
        <v>23</v>
      </c>
      <c r="J12" s="7">
        <f>(247+241)/2</f>
        <v>244</v>
      </c>
      <c r="K12" s="7" t="s">
        <v>0</v>
      </c>
      <c r="L12" s="7">
        <v>10</v>
      </c>
      <c r="M12" s="7">
        <v>25</v>
      </c>
      <c r="N12" s="7">
        <v>24</v>
      </c>
      <c r="O12" s="7">
        <v>0.59735266936259701</v>
      </c>
      <c r="P12" s="7">
        <v>0.95729437721032984</v>
      </c>
      <c r="Q12" s="7">
        <v>0.94122630256582485</v>
      </c>
    </row>
    <row r="13" spans="1:17" x14ac:dyDescent="0.25">
      <c r="A13" s="3" t="s">
        <v>2</v>
      </c>
      <c r="B13" s="3"/>
      <c r="C13" s="3">
        <v>6</v>
      </c>
      <c r="G13">
        <f t="shared" si="0"/>
        <v>0.45843528902452019</v>
      </c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3" t="s">
        <v>3</v>
      </c>
      <c r="B14" s="3"/>
      <c r="C14" s="3">
        <v>23</v>
      </c>
      <c r="G14">
        <f t="shared" si="0"/>
        <v>0.9172564873019462</v>
      </c>
    </row>
    <row r="15" spans="1:17" x14ac:dyDescent="0.25">
      <c r="A15" s="3" t="s">
        <v>3</v>
      </c>
      <c r="B15" s="3"/>
      <c r="C15" s="3">
        <v>8</v>
      </c>
      <c r="G15">
        <f t="shared" si="0"/>
        <v>0.52832583624435814</v>
      </c>
    </row>
    <row r="16" spans="1:17" x14ac:dyDescent="0.25">
      <c r="A16" s="3" t="s">
        <v>3</v>
      </c>
      <c r="B16" s="3"/>
      <c r="C16" s="3">
        <v>11</v>
      </c>
      <c r="G16">
        <f t="shared" si="0"/>
        <v>0.63089322345944299</v>
      </c>
    </row>
    <row r="17" spans="1:7" x14ac:dyDescent="0.25">
      <c r="A17" s="3" t="s">
        <v>4</v>
      </c>
      <c r="B17" s="3"/>
      <c r="C17" s="3">
        <v>12</v>
      </c>
      <c r="G17">
        <f t="shared" si="0"/>
        <v>0.66346533756779857</v>
      </c>
    </row>
    <row r="18" spans="1:7" x14ac:dyDescent="0.25">
      <c r="A18" s="3" t="s">
        <v>4</v>
      </c>
      <c r="B18" s="3"/>
      <c r="C18" s="3">
        <v>11</v>
      </c>
      <c r="G18">
        <f t="shared" si="0"/>
        <v>0.63089322345944299</v>
      </c>
    </row>
    <row r="19" spans="1:7" x14ac:dyDescent="0.25">
      <c r="A19" s="3" t="s">
        <v>5</v>
      </c>
      <c r="B19" s="3"/>
      <c r="C19" s="3">
        <v>21</v>
      </c>
      <c r="G19">
        <f t="shared" si="0"/>
        <v>0.88713141688381236</v>
      </c>
    </row>
    <row r="20" spans="1:7" x14ac:dyDescent="0.25">
      <c r="A20" s="3" t="s">
        <v>6</v>
      </c>
      <c r="B20" s="3"/>
      <c r="C20" s="3">
        <v>16</v>
      </c>
      <c r="G20">
        <f t="shared" si="0"/>
        <v>0.78018450391679484</v>
      </c>
    </row>
    <row r="21" spans="1:7" x14ac:dyDescent="0.25">
      <c r="A21" s="3" t="s">
        <v>6</v>
      </c>
      <c r="B21" s="3"/>
      <c r="C21" s="3">
        <v>8</v>
      </c>
      <c r="G21">
        <f t="shared" si="0"/>
        <v>0.52832583624435814</v>
      </c>
    </row>
    <row r="22" spans="1:7" x14ac:dyDescent="0.25">
      <c r="A22" s="3" t="s">
        <v>6</v>
      </c>
      <c r="B22" s="3"/>
      <c r="C22" s="3">
        <v>4</v>
      </c>
      <c r="G22">
        <f t="shared" si="0"/>
        <v>0.38980968779451075</v>
      </c>
    </row>
    <row r="23" spans="1:7" x14ac:dyDescent="0.25">
      <c r="A23" s="4" t="s">
        <v>7</v>
      </c>
      <c r="B23" s="4"/>
      <c r="C23" s="4">
        <v>6</v>
      </c>
      <c r="G23">
        <f t="shared" si="0"/>
        <v>0.45843528902452019</v>
      </c>
    </row>
    <row r="24" spans="1:7" x14ac:dyDescent="0.25">
      <c r="A24" s="4" t="s">
        <v>7</v>
      </c>
      <c r="B24" s="4"/>
      <c r="C24" s="4">
        <v>17</v>
      </c>
      <c r="G24">
        <f t="shared" si="0"/>
        <v>0.80525311807954703</v>
      </c>
    </row>
    <row r="25" spans="1:7" x14ac:dyDescent="0.25">
      <c r="A25" s="4" t="s">
        <v>7</v>
      </c>
      <c r="B25" s="4"/>
      <c r="C25" s="4">
        <v>15</v>
      </c>
      <c r="G25">
        <f t="shared" si="0"/>
        <v>0.75335870427599416</v>
      </c>
    </row>
    <row r="26" spans="1:7" x14ac:dyDescent="0.25">
      <c r="A26" s="4" t="s">
        <v>7</v>
      </c>
      <c r="B26" s="4"/>
      <c r="C26" s="4">
        <v>5</v>
      </c>
      <c r="G26">
        <f t="shared" si="0"/>
        <v>0.42383358650385583</v>
      </c>
    </row>
    <row r="27" spans="1:7" x14ac:dyDescent="0.25">
      <c r="A27" s="4" t="s">
        <v>7</v>
      </c>
      <c r="B27" s="4"/>
      <c r="C27" s="4">
        <v>7</v>
      </c>
      <c r="G27">
        <f t="shared" si="0"/>
        <v>0.49335504873491087</v>
      </c>
    </row>
    <row r="28" spans="1:7" x14ac:dyDescent="0.25">
      <c r="A28" s="4" t="s">
        <v>7</v>
      </c>
      <c r="B28" s="4"/>
      <c r="C28" s="4">
        <v>15</v>
      </c>
      <c r="G28">
        <f t="shared" si="0"/>
        <v>0.75335870427599416</v>
      </c>
    </row>
    <row r="29" spans="1:7" x14ac:dyDescent="0.25">
      <c r="A29" s="4" t="s">
        <v>7</v>
      </c>
      <c r="B29" s="4"/>
      <c r="C29" s="4">
        <v>14</v>
      </c>
      <c r="G29">
        <f t="shared" si="0"/>
        <v>0.72487244558736974</v>
      </c>
    </row>
    <row r="30" spans="1:7" x14ac:dyDescent="0.25">
      <c r="A30" s="4" t="s">
        <v>7</v>
      </c>
      <c r="B30" s="4"/>
      <c r="C30" s="4">
        <v>24</v>
      </c>
      <c r="G30">
        <f t="shared" si="0"/>
        <v>0.92983602532299248</v>
      </c>
    </row>
    <row r="31" spans="1:7" x14ac:dyDescent="0.25">
      <c r="A31" s="4" t="s">
        <v>7</v>
      </c>
      <c r="B31" s="4"/>
      <c r="C31" s="4">
        <v>25</v>
      </c>
      <c r="G31">
        <f t="shared" si="0"/>
        <v>0.94089017729505531</v>
      </c>
    </row>
    <row r="32" spans="1:7" x14ac:dyDescent="0.25">
      <c r="A32" s="4" t="s">
        <v>7</v>
      </c>
      <c r="B32" s="4"/>
      <c r="C32" s="4">
        <v>10</v>
      </c>
      <c r="G32">
        <f t="shared" si="0"/>
        <v>0.5973526693625969</v>
      </c>
    </row>
    <row r="33" spans="1:7" x14ac:dyDescent="0.25">
      <c r="A33" s="4" t="s">
        <v>7</v>
      </c>
      <c r="B33" s="4"/>
      <c r="C33" s="4">
        <v>14</v>
      </c>
      <c r="G33">
        <f t="shared" si="0"/>
        <v>0.72487244558736974</v>
      </c>
    </row>
    <row r="34" spans="1:7" x14ac:dyDescent="0.25">
      <c r="A34" s="4" t="s">
        <v>7</v>
      </c>
      <c r="B34" s="4"/>
      <c r="C34" s="4">
        <v>15</v>
      </c>
      <c r="G34">
        <f>_xlfn.NORM.DIST(C34, 7.189892,11.4,627)</f>
        <v>0.75335870427599416</v>
      </c>
    </row>
    <row r="35" spans="1:7" x14ac:dyDescent="0.25">
      <c r="A35" s="4" t="s">
        <v>7</v>
      </c>
      <c r="B35" s="4"/>
      <c r="C35" s="4">
        <v>37</v>
      </c>
      <c r="G35">
        <f t="shared" si="0"/>
        <v>0.99553760508000577</v>
      </c>
    </row>
    <row r="36" spans="1:7" x14ac:dyDescent="0.25">
      <c r="A36" s="4" t="s">
        <v>7</v>
      </c>
      <c r="B36" s="4"/>
      <c r="C36" s="4">
        <v>23</v>
      </c>
      <c r="G36">
        <f t="shared" si="0"/>
        <v>0.9172564873019462</v>
      </c>
    </row>
    <row r="37" spans="1:7" x14ac:dyDescent="0.25">
      <c r="A37" s="4" t="s">
        <v>7</v>
      </c>
      <c r="B37" s="4"/>
      <c r="C37" s="4">
        <v>24</v>
      </c>
      <c r="G37">
        <f t="shared" si="0"/>
        <v>0.92983602532299248</v>
      </c>
    </row>
    <row r="38" spans="1:7" x14ac:dyDescent="0.25">
      <c r="A38" s="4" t="s">
        <v>7</v>
      </c>
      <c r="B38" s="4"/>
      <c r="C38" s="4">
        <v>12</v>
      </c>
      <c r="G38">
        <f t="shared" si="0"/>
        <v>0.66346533756779857</v>
      </c>
    </row>
    <row r="39" spans="1:7" x14ac:dyDescent="0.25">
      <c r="A39" s="5" t="s">
        <v>8</v>
      </c>
      <c r="B39" s="5"/>
      <c r="C39" s="5">
        <v>4</v>
      </c>
      <c r="G39">
        <f t="shared" si="0"/>
        <v>0.38980968779451075</v>
      </c>
    </row>
    <row r="40" spans="1:7" x14ac:dyDescent="0.25">
      <c r="A40" s="5" t="s">
        <v>8</v>
      </c>
      <c r="B40" s="5"/>
      <c r="C40" s="5">
        <v>16</v>
      </c>
      <c r="G40">
        <f t="shared" si="0"/>
        <v>0.78018450391679484</v>
      </c>
    </row>
    <row r="41" spans="1:7" x14ac:dyDescent="0.25">
      <c r="A41" s="5" t="s">
        <v>8</v>
      </c>
      <c r="B41" s="5"/>
      <c r="C41" s="5">
        <v>13</v>
      </c>
      <c r="G41">
        <f t="shared" si="0"/>
        <v>0.69485466781642502</v>
      </c>
    </row>
    <row r="42" spans="1:7" x14ac:dyDescent="0.25">
      <c r="A42" s="5" t="s">
        <v>8</v>
      </c>
      <c r="B42" s="5"/>
      <c r="C42" s="5">
        <v>9</v>
      </c>
      <c r="G42">
        <f t="shared" si="0"/>
        <v>0.56307944961293632</v>
      </c>
    </row>
    <row r="43" spans="1:7" x14ac:dyDescent="0.25">
      <c r="A43" s="5" t="s">
        <v>8</v>
      </c>
      <c r="B43" s="5"/>
      <c r="C43" s="5">
        <v>8</v>
      </c>
      <c r="G43">
        <f t="shared" si="0"/>
        <v>0.52832583624435814</v>
      </c>
    </row>
    <row r="44" spans="1:7" x14ac:dyDescent="0.25">
      <c r="A44" s="5" t="s">
        <v>8</v>
      </c>
      <c r="B44" s="5"/>
      <c r="C44" s="5">
        <v>6</v>
      </c>
      <c r="G44">
        <f t="shared" si="0"/>
        <v>0.45843528902452019</v>
      </c>
    </row>
    <row r="45" spans="1:7" x14ac:dyDescent="0.25">
      <c r="A45" s="5" t="s">
        <v>8</v>
      </c>
      <c r="B45" s="5"/>
      <c r="C45" s="5">
        <v>7</v>
      </c>
      <c r="G45">
        <f t="shared" si="0"/>
        <v>0.49335504873491087</v>
      </c>
    </row>
    <row r="46" spans="1:7" x14ac:dyDescent="0.25">
      <c r="A46" s="5" t="s">
        <v>8</v>
      </c>
      <c r="B46" s="5"/>
      <c r="C46" s="5">
        <v>6</v>
      </c>
      <c r="G46">
        <f t="shared" si="0"/>
        <v>0.45843528902452019</v>
      </c>
    </row>
    <row r="47" spans="1:7" x14ac:dyDescent="0.25">
      <c r="A47" s="5" t="s">
        <v>8</v>
      </c>
      <c r="B47" s="5"/>
      <c r="C47" s="5">
        <v>5</v>
      </c>
      <c r="G47">
        <f t="shared" si="0"/>
        <v>0.42383358650385583</v>
      </c>
    </row>
    <row r="48" spans="1:7" x14ac:dyDescent="0.25">
      <c r="A48" s="5" t="s">
        <v>8</v>
      </c>
      <c r="B48" s="5"/>
      <c r="C48" s="5">
        <v>2</v>
      </c>
      <c r="G48">
        <f t="shared" si="0"/>
        <v>0.32446337138172543</v>
      </c>
    </row>
    <row r="49" spans="1:7" x14ac:dyDescent="0.25">
      <c r="A49" s="5" t="s">
        <v>8</v>
      </c>
      <c r="B49" s="5"/>
      <c r="C49" s="5">
        <v>13</v>
      </c>
      <c r="G49">
        <f t="shared" si="0"/>
        <v>0.69485466781642502</v>
      </c>
    </row>
    <row r="50" spans="1:7" x14ac:dyDescent="0.25">
      <c r="A50" s="5" t="s">
        <v>8</v>
      </c>
      <c r="B50" s="5"/>
      <c r="C50" s="5">
        <v>26</v>
      </c>
      <c r="G50">
        <f t="shared" si="0"/>
        <v>0.95052950078438092</v>
      </c>
    </row>
    <row r="51" spans="1:7" x14ac:dyDescent="0.25">
      <c r="A51" s="5" t="s">
        <v>8</v>
      </c>
      <c r="B51" s="5"/>
      <c r="C51" s="5">
        <v>9</v>
      </c>
      <c r="G51">
        <f t="shared" si="0"/>
        <v>0.56307944961293632</v>
      </c>
    </row>
    <row r="52" spans="1:7" x14ac:dyDescent="0.25">
      <c r="A52" s="5" t="s">
        <v>8</v>
      </c>
      <c r="B52" s="5"/>
      <c r="C52" s="5">
        <v>6</v>
      </c>
      <c r="G52">
        <f t="shared" si="0"/>
        <v>0.45843528902452019</v>
      </c>
    </row>
    <row r="53" spans="1:7" x14ac:dyDescent="0.25">
      <c r="A53" s="5" t="s">
        <v>8</v>
      </c>
      <c r="B53" s="5"/>
      <c r="C53" s="5">
        <v>6</v>
      </c>
      <c r="G53">
        <f t="shared" si="0"/>
        <v>0.45843528902452019</v>
      </c>
    </row>
    <row r="54" spans="1:7" x14ac:dyDescent="0.25">
      <c r="A54" s="5" t="s">
        <v>8</v>
      </c>
      <c r="B54" s="5"/>
      <c r="C54" s="5">
        <v>12</v>
      </c>
      <c r="G54">
        <f t="shared" si="0"/>
        <v>0.66346533756779857</v>
      </c>
    </row>
    <row r="55" spans="1:7" x14ac:dyDescent="0.25">
      <c r="A55" s="5" t="s">
        <v>8</v>
      </c>
      <c r="B55" s="5"/>
      <c r="C55" s="5">
        <v>7</v>
      </c>
      <c r="G55">
        <f t="shared" si="0"/>
        <v>0.49335504873491087</v>
      </c>
    </row>
    <row r="56" spans="1:7" x14ac:dyDescent="0.25">
      <c r="A56" s="5" t="s">
        <v>8</v>
      </c>
      <c r="B56" s="5"/>
      <c r="C56" s="5">
        <v>11</v>
      </c>
      <c r="G56">
        <f t="shared" si="0"/>
        <v>0.63089322345944299</v>
      </c>
    </row>
  </sheetData>
  <mergeCells count="2">
    <mergeCell ref="B2:B4"/>
    <mergeCell ref="L5:N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8"/>
  <sheetViews>
    <sheetView workbookViewId="0">
      <selection activeCell="D1" sqref="D1"/>
    </sheetView>
  </sheetViews>
  <sheetFormatPr defaultRowHeight="15" x14ac:dyDescent="0.25"/>
  <cols>
    <col min="1" max="1" width="13.140625" bestFit="1" customWidth="1"/>
    <col min="2" max="2" width="10.7109375" bestFit="1" customWidth="1"/>
  </cols>
  <sheetData>
    <row r="1" spans="1:2" x14ac:dyDescent="0.25">
      <c r="A1" t="s">
        <v>17</v>
      </c>
      <c r="B1" t="s">
        <v>16</v>
      </c>
    </row>
    <row r="2" spans="1:2" x14ac:dyDescent="0.25">
      <c r="A2" s="6">
        <v>1</v>
      </c>
    </row>
    <row r="3" spans="1:2" x14ac:dyDescent="0.25">
      <c r="A3" s="6">
        <v>2</v>
      </c>
    </row>
    <row r="4" spans="1:2" x14ac:dyDescent="0.25">
      <c r="A4" s="6">
        <v>3</v>
      </c>
    </row>
    <row r="5" spans="1:2" x14ac:dyDescent="0.25">
      <c r="A5" s="6">
        <v>4</v>
      </c>
    </row>
    <row r="6" spans="1:2" x14ac:dyDescent="0.25">
      <c r="A6" s="6">
        <v>5</v>
      </c>
    </row>
    <row r="7" spans="1:2" x14ac:dyDescent="0.25">
      <c r="A7" s="6">
        <v>6</v>
      </c>
    </row>
    <row r="8" spans="1:2" x14ac:dyDescent="0.25">
      <c r="A8" s="6">
        <v>7</v>
      </c>
    </row>
    <row r="9" spans="1:2" x14ac:dyDescent="0.25">
      <c r="A9" s="6">
        <v>8</v>
      </c>
    </row>
    <row r="10" spans="1:2" x14ac:dyDescent="0.25">
      <c r="A10" s="6">
        <v>9</v>
      </c>
    </row>
    <row r="11" spans="1:2" x14ac:dyDescent="0.25">
      <c r="A11" s="6">
        <v>10</v>
      </c>
    </row>
    <row r="12" spans="1:2" x14ac:dyDescent="0.25">
      <c r="A12" s="6">
        <v>11</v>
      </c>
    </row>
    <row r="13" spans="1:2" x14ac:dyDescent="0.25">
      <c r="A13" s="6">
        <v>12</v>
      </c>
    </row>
    <row r="14" spans="1:2" x14ac:dyDescent="0.25">
      <c r="A14" s="6">
        <v>13</v>
      </c>
    </row>
    <row r="15" spans="1:2" x14ac:dyDescent="0.25">
      <c r="A15" s="6">
        <v>14</v>
      </c>
    </row>
    <row r="16" spans="1:2" x14ac:dyDescent="0.25">
      <c r="A16" s="6">
        <v>15</v>
      </c>
    </row>
    <row r="17" spans="1:1" x14ac:dyDescent="0.25">
      <c r="A17" s="6">
        <v>16</v>
      </c>
    </row>
    <row r="18" spans="1:1" x14ac:dyDescent="0.25">
      <c r="A18" s="6">
        <v>17</v>
      </c>
    </row>
    <row r="19" spans="1:1" x14ac:dyDescent="0.25">
      <c r="A19" s="6">
        <v>18</v>
      </c>
    </row>
    <row r="20" spans="1:1" x14ac:dyDescent="0.25">
      <c r="A20" s="6">
        <v>19</v>
      </c>
    </row>
    <row r="21" spans="1:1" x14ac:dyDescent="0.25">
      <c r="A21" s="6">
        <v>20</v>
      </c>
    </row>
    <row r="22" spans="1:1" x14ac:dyDescent="0.25">
      <c r="A22" s="6">
        <v>21</v>
      </c>
    </row>
    <row r="23" spans="1:1" x14ac:dyDescent="0.25">
      <c r="A23" s="6">
        <v>22</v>
      </c>
    </row>
    <row r="24" spans="1:1" x14ac:dyDescent="0.25">
      <c r="A24" s="6">
        <v>23</v>
      </c>
    </row>
    <row r="25" spans="1:1" x14ac:dyDescent="0.25">
      <c r="A25" s="6">
        <v>24</v>
      </c>
    </row>
    <row r="26" spans="1:1" x14ac:dyDescent="0.25">
      <c r="A26" s="6">
        <v>25</v>
      </c>
    </row>
    <row r="27" spans="1:1" x14ac:dyDescent="0.25">
      <c r="A27" s="6">
        <v>26</v>
      </c>
    </row>
    <row r="28" spans="1:1" x14ac:dyDescent="0.25">
      <c r="A28" s="6">
        <v>27</v>
      </c>
    </row>
    <row r="29" spans="1:1" x14ac:dyDescent="0.25">
      <c r="A29" s="6">
        <v>28</v>
      </c>
    </row>
    <row r="30" spans="1:1" x14ac:dyDescent="0.25">
      <c r="A30" s="6">
        <v>29</v>
      </c>
    </row>
    <row r="31" spans="1:1" x14ac:dyDescent="0.25">
      <c r="A31" s="6">
        <v>30</v>
      </c>
    </row>
    <row r="32" spans="1:1" x14ac:dyDescent="0.25">
      <c r="A32" s="6">
        <v>31</v>
      </c>
    </row>
    <row r="33" spans="1:1" x14ac:dyDescent="0.25">
      <c r="A33" s="6">
        <v>32</v>
      </c>
    </row>
    <row r="34" spans="1:1" x14ac:dyDescent="0.25">
      <c r="A34" s="6">
        <v>33</v>
      </c>
    </row>
    <row r="35" spans="1:1" x14ac:dyDescent="0.25">
      <c r="A35" s="6">
        <v>34</v>
      </c>
    </row>
    <row r="36" spans="1:1" x14ac:dyDescent="0.25">
      <c r="A36" s="6">
        <v>35</v>
      </c>
    </row>
    <row r="37" spans="1:1" x14ac:dyDescent="0.25">
      <c r="A37" s="6">
        <v>36</v>
      </c>
    </row>
    <row r="38" spans="1:1" x14ac:dyDescent="0.25">
      <c r="A38" s="6">
        <v>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topLeftCell="A29" workbookViewId="0">
      <selection activeCell="H52" sqref="H52"/>
    </sheetView>
  </sheetViews>
  <sheetFormatPr defaultRowHeight="15" x14ac:dyDescent="0.25"/>
  <cols>
    <col min="4" max="4" width="17" bestFit="1" customWidth="1"/>
  </cols>
  <sheetData>
    <row r="1" spans="1:8" x14ac:dyDescent="0.25">
      <c r="D1" t="s">
        <v>24</v>
      </c>
      <c r="E1" t="s">
        <v>11</v>
      </c>
      <c r="F1" t="s">
        <v>12</v>
      </c>
      <c r="G1" t="s">
        <v>13</v>
      </c>
      <c r="H1" t="s">
        <v>14</v>
      </c>
    </row>
    <row r="2" spans="1:8" x14ac:dyDescent="0.25">
      <c r="A2" s="1" t="s">
        <v>0</v>
      </c>
      <c r="B2" s="8" t="s">
        <v>15</v>
      </c>
      <c r="C2" s="1">
        <v>6</v>
      </c>
      <c r="D2">
        <v>15</v>
      </c>
      <c r="E2">
        <f>_xlfn.STDEV.P(D2:D56)</f>
        <v>6.8553893861956254</v>
      </c>
      <c r="F2">
        <f>SUM(D2:D56)/55</f>
        <v>13.2</v>
      </c>
      <c r="G2">
        <f>SUM(D2:D56)</f>
        <v>726</v>
      </c>
      <c r="H2">
        <f>_xlfn.NORM.DIST(D2, 13.2, 6.86, 726)</f>
        <v>0.60348986769832524</v>
      </c>
    </row>
    <row r="3" spans="1:8" x14ac:dyDescent="0.25">
      <c r="A3" s="1" t="s">
        <v>0</v>
      </c>
      <c r="B3" s="8"/>
      <c r="C3" s="1">
        <v>10</v>
      </c>
      <c r="D3">
        <v>25</v>
      </c>
      <c r="H3">
        <f t="shared" ref="H3:H56" si="0">_xlfn.NORM.DIST(D3, 13.2, 6.86, 726)</f>
        <v>0.95729437721032984</v>
      </c>
    </row>
    <row r="4" spans="1:8" x14ac:dyDescent="0.25">
      <c r="A4" s="1" t="s">
        <v>0</v>
      </c>
      <c r="B4" s="8"/>
      <c r="C4" s="1">
        <v>4</v>
      </c>
      <c r="D4">
        <v>17</v>
      </c>
      <c r="H4">
        <f t="shared" si="0"/>
        <v>0.71018862885837009</v>
      </c>
    </row>
    <row r="5" spans="1:8" x14ac:dyDescent="0.25">
      <c r="A5" s="2" t="s">
        <v>9</v>
      </c>
      <c r="B5" s="2">
        <f>(237+201)/2</f>
        <v>219</v>
      </c>
      <c r="C5" s="2">
        <v>4</v>
      </c>
      <c r="D5">
        <v>9</v>
      </c>
      <c r="H5">
        <f t="shared" si="0"/>
        <v>0.27018787011441769</v>
      </c>
    </row>
    <row r="6" spans="1:8" x14ac:dyDescent="0.25">
      <c r="A6" s="2" t="s">
        <v>9</v>
      </c>
      <c r="B6" s="2">
        <f t="shared" ref="B6:B10" si="1">(237+201)/2</f>
        <v>219</v>
      </c>
      <c r="C6" s="2">
        <v>18</v>
      </c>
      <c r="D6">
        <v>7</v>
      </c>
      <c r="H6">
        <f t="shared" si="0"/>
        <v>0.18305335944431467</v>
      </c>
    </row>
    <row r="7" spans="1:8" x14ac:dyDescent="0.25">
      <c r="A7" s="2" t="s">
        <v>9</v>
      </c>
      <c r="B7" s="2">
        <f t="shared" si="1"/>
        <v>219</v>
      </c>
      <c r="C7" s="2">
        <v>12</v>
      </c>
      <c r="D7">
        <v>24</v>
      </c>
      <c r="H7">
        <f t="shared" si="0"/>
        <v>0.94229603133621775</v>
      </c>
    </row>
    <row r="8" spans="1:8" x14ac:dyDescent="0.25">
      <c r="A8" s="2" t="s">
        <v>9</v>
      </c>
      <c r="B8" s="2">
        <f t="shared" si="1"/>
        <v>219</v>
      </c>
      <c r="C8" s="2">
        <v>7</v>
      </c>
      <c r="D8">
        <v>16</v>
      </c>
      <c r="H8">
        <f t="shared" si="0"/>
        <v>0.65842309227714535</v>
      </c>
    </row>
    <row r="9" spans="1:8" x14ac:dyDescent="0.25">
      <c r="A9" s="2" t="s">
        <v>9</v>
      </c>
      <c r="B9" s="2">
        <f t="shared" si="1"/>
        <v>219</v>
      </c>
      <c r="C9" s="2">
        <v>4</v>
      </c>
      <c r="D9">
        <v>7</v>
      </c>
      <c r="H9">
        <f t="shared" si="0"/>
        <v>0.18305335944431467</v>
      </c>
    </row>
    <row r="10" spans="1:8" x14ac:dyDescent="0.25">
      <c r="A10" s="2" t="s">
        <v>9</v>
      </c>
      <c r="B10" s="2">
        <f t="shared" si="1"/>
        <v>219</v>
      </c>
      <c r="C10" s="2">
        <v>2</v>
      </c>
      <c r="D10">
        <v>14</v>
      </c>
      <c r="H10">
        <f t="shared" si="0"/>
        <v>0.5464186434773608</v>
      </c>
    </row>
    <row r="11" spans="1:8" x14ac:dyDescent="0.25">
      <c r="A11" s="3" t="s">
        <v>10</v>
      </c>
      <c r="B11" s="3"/>
      <c r="C11" s="3">
        <v>5</v>
      </c>
      <c r="D11">
        <v>6</v>
      </c>
      <c r="H11">
        <f t="shared" si="0"/>
        <v>0.14695961100585073</v>
      </c>
    </row>
    <row r="12" spans="1:8" x14ac:dyDescent="0.25">
      <c r="A12" s="3" t="s">
        <v>1</v>
      </c>
      <c r="B12" s="3"/>
      <c r="C12" s="3">
        <v>6</v>
      </c>
      <c r="D12">
        <v>7</v>
      </c>
      <c r="H12">
        <f t="shared" si="0"/>
        <v>0.18305335944431467</v>
      </c>
    </row>
    <row r="13" spans="1:8" x14ac:dyDescent="0.25">
      <c r="A13" s="3" t="s">
        <v>2</v>
      </c>
      <c r="B13" s="3"/>
      <c r="C13" s="3">
        <v>6</v>
      </c>
      <c r="D13">
        <v>6</v>
      </c>
      <c r="H13">
        <f t="shared" si="0"/>
        <v>0.14695961100585073</v>
      </c>
    </row>
    <row r="14" spans="1:8" x14ac:dyDescent="0.25">
      <c r="A14" s="3" t="s">
        <v>3</v>
      </c>
      <c r="B14" s="3"/>
      <c r="C14" s="3">
        <v>23</v>
      </c>
      <c r="D14">
        <v>23</v>
      </c>
      <c r="H14">
        <f t="shared" si="0"/>
        <v>0.9234362744901653</v>
      </c>
    </row>
    <row r="15" spans="1:8" x14ac:dyDescent="0.25">
      <c r="A15" s="3" t="s">
        <v>3</v>
      </c>
      <c r="B15" s="3"/>
      <c r="C15" s="3">
        <v>8</v>
      </c>
      <c r="D15">
        <v>11</v>
      </c>
      <c r="H15">
        <f t="shared" si="0"/>
        <v>0.37421898412356641</v>
      </c>
    </row>
    <row r="16" spans="1:8" x14ac:dyDescent="0.25">
      <c r="A16" s="3" t="s">
        <v>3</v>
      </c>
      <c r="B16" s="3"/>
      <c r="C16" s="3">
        <v>11</v>
      </c>
      <c r="D16">
        <v>23</v>
      </c>
      <c r="H16">
        <f t="shared" si="0"/>
        <v>0.9234362744901653</v>
      </c>
    </row>
    <row r="17" spans="1:8" x14ac:dyDescent="0.25">
      <c r="A17" s="3" t="s">
        <v>4</v>
      </c>
      <c r="B17" s="3"/>
      <c r="C17" s="3">
        <v>12</v>
      </c>
      <c r="D17">
        <v>12</v>
      </c>
      <c r="H17">
        <f t="shared" si="0"/>
        <v>0.43056845254412823</v>
      </c>
    </row>
    <row r="18" spans="1:8" x14ac:dyDescent="0.25">
      <c r="A18" s="3" t="s">
        <v>4</v>
      </c>
      <c r="B18" s="3"/>
      <c r="C18" s="3">
        <v>11</v>
      </c>
      <c r="D18">
        <v>11</v>
      </c>
      <c r="H18">
        <f t="shared" si="0"/>
        <v>0.37421898412356641</v>
      </c>
    </row>
    <row r="19" spans="1:8" x14ac:dyDescent="0.25">
      <c r="A19" s="3" t="s">
        <v>5</v>
      </c>
      <c r="B19" s="3"/>
      <c r="C19" s="3">
        <v>21</v>
      </c>
      <c r="D19">
        <v>18</v>
      </c>
      <c r="H19">
        <f t="shared" si="0"/>
        <v>0.75794530235600677</v>
      </c>
    </row>
    <row r="20" spans="1:8" x14ac:dyDescent="0.25">
      <c r="A20" s="3" t="s">
        <v>6</v>
      </c>
      <c r="B20" s="3"/>
      <c r="C20" s="3">
        <v>16</v>
      </c>
      <c r="D20">
        <v>6</v>
      </c>
      <c r="H20">
        <f t="shared" si="0"/>
        <v>0.14695961100585073</v>
      </c>
    </row>
    <row r="21" spans="1:8" x14ac:dyDescent="0.25">
      <c r="A21" s="3" t="s">
        <v>6</v>
      </c>
      <c r="B21" s="3"/>
      <c r="C21" s="3">
        <v>8</v>
      </c>
      <c r="D21">
        <v>18</v>
      </c>
      <c r="H21">
        <f t="shared" si="0"/>
        <v>0.75794530235600677</v>
      </c>
    </row>
    <row r="22" spans="1:8" x14ac:dyDescent="0.25">
      <c r="A22" s="3" t="s">
        <v>6</v>
      </c>
      <c r="B22" s="3"/>
      <c r="C22" s="3">
        <v>4</v>
      </c>
      <c r="D22">
        <v>10</v>
      </c>
      <c r="H22">
        <f t="shared" si="0"/>
        <v>0.32043873407977608</v>
      </c>
    </row>
    <row r="23" spans="1:8" x14ac:dyDescent="0.25">
      <c r="A23" s="4" t="s">
        <v>7</v>
      </c>
      <c r="B23" s="4"/>
      <c r="C23" s="4">
        <v>6</v>
      </c>
      <c r="D23">
        <v>6</v>
      </c>
      <c r="H23">
        <f t="shared" si="0"/>
        <v>0.14695961100585073</v>
      </c>
    </row>
    <row r="24" spans="1:8" x14ac:dyDescent="0.25">
      <c r="A24" s="4" t="s">
        <v>7</v>
      </c>
      <c r="B24" s="4"/>
      <c r="C24" s="4">
        <v>17</v>
      </c>
      <c r="D24">
        <v>15</v>
      </c>
      <c r="H24">
        <f t="shared" si="0"/>
        <v>0.60348986769832524</v>
      </c>
    </row>
    <row r="25" spans="1:8" x14ac:dyDescent="0.25">
      <c r="A25" s="4" t="s">
        <v>7</v>
      </c>
      <c r="B25" s="4"/>
      <c r="C25" s="4">
        <v>15</v>
      </c>
      <c r="D25">
        <v>21</v>
      </c>
      <c r="H25">
        <f t="shared" si="0"/>
        <v>0.8722363415892449</v>
      </c>
    </row>
    <row r="26" spans="1:8" x14ac:dyDescent="0.25">
      <c r="A26" s="4" t="s">
        <v>7</v>
      </c>
      <c r="B26" s="4"/>
      <c r="C26" s="4">
        <v>5</v>
      </c>
      <c r="D26">
        <v>21</v>
      </c>
      <c r="H26">
        <f t="shared" si="0"/>
        <v>0.8722363415892449</v>
      </c>
    </row>
    <row r="27" spans="1:8" x14ac:dyDescent="0.25">
      <c r="A27" s="4" t="s">
        <v>7</v>
      </c>
      <c r="B27" s="4"/>
      <c r="C27" s="4">
        <v>7</v>
      </c>
      <c r="D27">
        <v>5</v>
      </c>
      <c r="H27">
        <f t="shared" si="0"/>
        <v>0.1159780310744431</v>
      </c>
    </row>
    <row r="28" spans="1:8" x14ac:dyDescent="0.25">
      <c r="A28" s="4" t="s">
        <v>7</v>
      </c>
      <c r="B28" s="4"/>
      <c r="C28" s="4">
        <v>15</v>
      </c>
      <c r="D28">
        <v>16</v>
      </c>
      <c r="H28">
        <f t="shared" si="0"/>
        <v>0.65842309227714535</v>
      </c>
    </row>
    <row r="29" spans="1:8" x14ac:dyDescent="0.25">
      <c r="A29" s="4" t="s">
        <v>7</v>
      </c>
      <c r="B29" s="4"/>
      <c r="C29" s="4">
        <v>14</v>
      </c>
      <c r="D29">
        <v>14</v>
      </c>
      <c r="H29">
        <f t="shared" si="0"/>
        <v>0.5464186434773608</v>
      </c>
    </row>
    <row r="30" spans="1:8" x14ac:dyDescent="0.25">
      <c r="A30" s="4" t="s">
        <v>7</v>
      </c>
      <c r="B30" s="4"/>
      <c r="C30" s="4">
        <v>24</v>
      </c>
      <c r="D30">
        <v>12</v>
      </c>
      <c r="H30">
        <f t="shared" si="0"/>
        <v>0.43056845254412823</v>
      </c>
    </row>
    <row r="31" spans="1:8" x14ac:dyDescent="0.25">
      <c r="A31" s="4" t="s">
        <v>7</v>
      </c>
      <c r="B31" s="4"/>
      <c r="C31" s="4">
        <v>25</v>
      </c>
      <c r="D31">
        <v>14</v>
      </c>
      <c r="H31">
        <f t="shared" si="0"/>
        <v>0.5464186434773608</v>
      </c>
    </row>
    <row r="32" spans="1:8" x14ac:dyDescent="0.25">
      <c r="A32" s="4" t="s">
        <v>7</v>
      </c>
      <c r="B32" s="4"/>
      <c r="C32" s="4">
        <v>10</v>
      </c>
      <c r="D32">
        <v>24</v>
      </c>
      <c r="H32">
        <f t="shared" si="0"/>
        <v>0.94229603133621775</v>
      </c>
    </row>
    <row r="33" spans="1:8" x14ac:dyDescent="0.25">
      <c r="A33" s="4" t="s">
        <v>7</v>
      </c>
      <c r="B33" s="4"/>
      <c r="C33" s="4">
        <v>14</v>
      </c>
      <c r="D33">
        <v>18</v>
      </c>
      <c r="H33">
        <f t="shared" si="0"/>
        <v>0.75794530235600677</v>
      </c>
    </row>
    <row r="34" spans="1:8" x14ac:dyDescent="0.25">
      <c r="A34" s="4" t="s">
        <v>7</v>
      </c>
      <c r="B34" s="4"/>
      <c r="C34" s="4">
        <v>15</v>
      </c>
      <c r="D34">
        <v>13</v>
      </c>
      <c r="H34">
        <f t="shared" si="0"/>
        <v>0.48837067720945149</v>
      </c>
    </row>
    <row r="35" spans="1:8" x14ac:dyDescent="0.25">
      <c r="A35" s="4" t="s">
        <v>7</v>
      </c>
      <c r="B35" s="4"/>
      <c r="C35" s="4">
        <v>37</v>
      </c>
      <c r="D35">
        <v>37</v>
      </c>
      <c r="H35">
        <f t="shared" si="0"/>
        <v>0.99973917700633985</v>
      </c>
    </row>
    <row r="36" spans="1:8" x14ac:dyDescent="0.25">
      <c r="A36" s="4" t="s">
        <v>7</v>
      </c>
      <c r="B36" s="4"/>
      <c r="C36" s="4">
        <v>23</v>
      </c>
      <c r="D36">
        <v>14</v>
      </c>
      <c r="H36">
        <f t="shared" si="0"/>
        <v>0.5464186434773608</v>
      </c>
    </row>
    <row r="37" spans="1:8" x14ac:dyDescent="0.25">
      <c r="A37" s="4" t="s">
        <v>7</v>
      </c>
      <c r="B37" s="4"/>
      <c r="C37" s="4">
        <v>24</v>
      </c>
      <c r="D37">
        <v>8</v>
      </c>
      <c r="H37">
        <f t="shared" si="0"/>
        <v>0.22422025537023388</v>
      </c>
    </row>
    <row r="38" spans="1:8" x14ac:dyDescent="0.25">
      <c r="A38" s="4" t="s">
        <v>7</v>
      </c>
      <c r="B38" s="4"/>
      <c r="C38" s="4">
        <v>12</v>
      </c>
      <c r="D38">
        <v>21</v>
      </c>
      <c r="H38">
        <f t="shared" si="0"/>
        <v>0.8722363415892449</v>
      </c>
    </row>
    <row r="39" spans="1:8" x14ac:dyDescent="0.25">
      <c r="A39" s="5" t="s">
        <v>8</v>
      </c>
      <c r="B39" s="5"/>
      <c r="C39" s="5">
        <v>4</v>
      </c>
      <c r="D39">
        <v>5</v>
      </c>
      <c r="H39">
        <f t="shared" si="0"/>
        <v>0.1159780310744431</v>
      </c>
    </row>
    <row r="40" spans="1:8" x14ac:dyDescent="0.25">
      <c r="A40" s="5" t="s">
        <v>8</v>
      </c>
      <c r="B40" s="5"/>
      <c r="C40" s="5">
        <v>16</v>
      </c>
      <c r="D40">
        <v>7</v>
      </c>
      <c r="H40">
        <f t="shared" si="0"/>
        <v>0.18305335944431467</v>
      </c>
    </row>
    <row r="41" spans="1:8" x14ac:dyDescent="0.25">
      <c r="A41" s="5" t="s">
        <v>8</v>
      </c>
      <c r="B41" s="5"/>
      <c r="C41" s="5">
        <v>13</v>
      </c>
      <c r="D41">
        <v>7</v>
      </c>
      <c r="H41">
        <f t="shared" si="0"/>
        <v>0.18305335944431467</v>
      </c>
    </row>
    <row r="42" spans="1:8" x14ac:dyDescent="0.25">
      <c r="A42" s="5" t="s">
        <v>8</v>
      </c>
      <c r="B42" s="5"/>
      <c r="C42" s="5">
        <v>9</v>
      </c>
      <c r="D42">
        <v>6</v>
      </c>
      <c r="H42">
        <f t="shared" si="0"/>
        <v>0.14695961100585073</v>
      </c>
    </row>
    <row r="43" spans="1:8" x14ac:dyDescent="0.25">
      <c r="A43" s="5" t="s">
        <v>8</v>
      </c>
      <c r="B43" s="5"/>
      <c r="C43" s="5">
        <v>8</v>
      </c>
      <c r="D43">
        <v>8</v>
      </c>
      <c r="H43">
        <f t="shared" si="0"/>
        <v>0.22422025537023388</v>
      </c>
    </row>
    <row r="44" spans="1:8" x14ac:dyDescent="0.25">
      <c r="A44" s="5" t="s">
        <v>8</v>
      </c>
      <c r="B44" s="5"/>
      <c r="C44" s="5">
        <v>6</v>
      </c>
      <c r="D44">
        <v>15</v>
      </c>
      <c r="H44">
        <f t="shared" si="0"/>
        <v>0.60348986769832524</v>
      </c>
    </row>
    <row r="45" spans="1:8" x14ac:dyDescent="0.25">
      <c r="A45" s="5" t="s">
        <v>8</v>
      </c>
      <c r="B45" s="5"/>
      <c r="C45" s="5">
        <v>7</v>
      </c>
      <c r="D45">
        <v>11</v>
      </c>
      <c r="H45">
        <f t="shared" si="0"/>
        <v>0.37421898412356641</v>
      </c>
    </row>
    <row r="46" spans="1:8" x14ac:dyDescent="0.25">
      <c r="A46" s="5" t="s">
        <v>8</v>
      </c>
      <c r="B46" s="5"/>
      <c r="C46" s="5">
        <v>6</v>
      </c>
      <c r="D46">
        <v>17</v>
      </c>
      <c r="H46">
        <f t="shared" si="0"/>
        <v>0.71018862885837009</v>
      </c>
    </row>
    <row r="47" spans="1:8" x14ac:dyDescent="0.25">
      <c r="A47" s="5" t="s">
        <v>8</v>
      </c>
      <c r="B47" s="5"/>
      <c r="C47" s="5">
        <v>5</v>
      </c>
      <c r="D47">
        <v>7</v>
      </c>
      <c r="H47">
        <f t="shared" si="0"/>
        <v>0.18305335944431467</v>
      </c>
    </row>
    <row r="48" spans="1:8" x14ac:dyDescent="0.25">
      <c r="A48" s="5" t="s">
        <v>8</v>
      </c>
      <c r="B48" s="5"/>
      <c r="C48" s="5">
        <v>2</v>
      </c>
      <c r="D48">
        <v>13</v>
      </c>
      <c r="H48">
        <f t="shared" si="0"/>
        <v>0.48837067720945149</v>
      </c>
    </row>
    <row r="49" spans="1:8" x14ac:dyDescent="0.25">
      <c r="A49" s="5" t="s">
        <v>8</v>
      </c>
      <c r="B49" s="5"/>
      <c r="C49" s="5">
        <v>13</v>
      </c>
      <c r="D49">
        <v>10</v>
      </c>
      <c r="H49">
        <f t="shared" si="0"/>
        <v>0.32043873407977608</v>
      </c>
    </row>
    <row r="50" spans="1:8" x14ac:dyDescent="0.25">
      <c r="A50" s="5" t="s">
        <v>8</v>
      </c>
      <c r="B50" s="5"/>
      <c r="C50" s="5">
        <v>26</v>
      </c>
      <c r="D50">
        <v>6</v>
      </c>
      <c r="H50">
        <f t="shared" si="0"/>
        <v>0.14695961100585073</v>
      </c>
    </row>
    <row r="51" spans="1:8" x14ac:dyDescent="0.25">
      <c r="A51" s="5" t="s">
        <v>8</v>
      </c>
      <c r="B51" s="5"/>
      <c r="C51" s="5">
        <v>9</v>
      </c>
      <c r="D51">
        <v>13</v>
      </c>
      <c r="H51">
        <f t="shared" si="0"/>
        <v>0.48837067720945149</v>
      </c>
    </row>
    <row r="52" spans="1:8" x14ac:dyDescent="0.25">
      <c r="A52" s="5" t="s">
        <v>8</v>
      </c>
      <c r="B52" s="5"/>
      <c r="C52" s="5">
        <v>6</v>
      </c>
      <c r="D52">
        <v>26</v>
      </c>
      <c r="H52">
        <f t="shared" si="0"/>
        <v>0.96897156643844373</v>
      </c>
    </row>
    <row r="53" spans="1:8" x14ac:dyDescent="0.25">
      <c r="A53" s="5" t="s">
        <v>8</v>
      </c>
      <c r="B53" s="5"/>
      <c r="C53" s="5">
        <v>6</v>
      </c>
      <c r="D53">
        <v>2</v>
      </c>
      <c r="H53">
        <f t="shared" si="0"/>
        <v>5.1270992359749724E-2</v>
      </c>
    </row>
    <row r="54" spans="1:8" x14ac:dyDescent="0.25">
      <c r="A54" s="5" t="s">
        <v>8</v>
      </c>
      <c r="B54" s="5"/>
      <c r="C54" s="5">
        <v>12</v>
      </c>
      <c r="D54">
        <v>6</v>
      </c>
      <c r="H54">
        <f t="shared" si="0"/>
        <v>0.14695961100585073</v>
      </c>
    </row>
    <row r="55" spans="1:8" x14ac:dyDescent="0.25">
      <c r="A55" s="5" t="s">
        <v>8</v>
      </c>
      <c r="B55" s="5"/>
      <c r="C55" s="5">
        <v>7</v>
      </c>
      <c r="D55">
        <v>9</v>
      </c>
      <c r="H55">
        <f t="shared" si="0"/>
        <v>0.27018787011441769</v>
      </c>
    </row>
    <row r="56" spans="1:8" x14ac:dyDescent="0.25">
      <c r="A56" s="5" t="s">
        <v>8</v>
      </c>
      <c r="B56" s="5"/>
      <c r="C56" s="5">
        <v>11</v>
      </c>
      <c r="D56">
        <v>14</v>
      </c>
      <c r="H56">
        <f t="shared" si="0"/>
        <v>0.5464186434773608</v>
      </c>
    </row>
  </sheetData>
  <mergeCells count="1">
    <mergeCell ref="B2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workbookViewId="0">
      <selection activeCell="H4" sqref="H4"/>
    </sheetView>
  </sheetViews>
  <sheetFormatPr defaultRowHeight="15" x14ac:dyDescent="0.25"/>
  <cols>
    <col min="6" max="6" width="12.85546875" bestFit="1" customWidth="1"/>
  </cols>
  <sheetData>
    <row r="1" spans="1:8" x14ac:dyDescent="0.25">
      <c r="D1" t="s">
        <v>25</v>
      </c>
      <c r="E1" t="s">
        <v>12</v>
      </c>
      <c r="F1" t="s">
        <v>26</v>
      </c>
      <c r="G1" t="s">
        <v>27</v>
      </c>
      <c r="H1" t="s">
        <v>28</v>
      </c>
    </row>
    <row r="2" spans="1:8" x14ac:dyDescent="0.25">
      <c r="A2" s="1" t="s">
        <v>0</v>
      </c>
      <c r="B2" s="8" t="s">
        <v>15</v>
      </c>
      <c r="C2" s="1">
        <v>6</v>
      </c>
      <c r="D2">
        <v>15</v>
      </c>
      <c r="E2">
        <f>SUM(D2:D56)/55</f>
        <v>11.690909090909091</v>
      </c>
      <c r="F2">
        <f>SUM(D2:D56)</f>
        <v>643</v>
      </c>
      <c r="G2">
        <f>_xlfn.STDEV.P(D2:D56)</f>
        <v>7.8644718421119606</v>
      </c>
      <c r="H2">
        <f>_xlfn.NORM.DIST(D2, 11.69091, 7.864472, 643)</f>
        <v>0.66303644241439885</v>
      </c>
    </row>
    <row r="3" spans="1:8" x14ac:dyDescent="0.25">
      <c r="A3" s="1" t="s">
        <v>0</v>
      </c>
      <c r="B3" s="8"/>
      <c r="C3" s="1">
        <v>10</v>
      </c>
      <c r="D3">
        <v>6</v>
      </c>
      <c r="H3">
        <f t="shared" ref="H3:H56" si="0">_xlfn.NORM.DIST(D3, 11.69091, 7.864472, 643)</f>
        <v>0.23464871873569734</v>
      </c>
    </row>
    <row r="4" spans="1:8" x14ac:dyDescent="0.25">
      <c r="A4" s="1" t="s">
        <v>0</v>
      </c>
      <c r="B4" s="8"/>
      <c r="C4" s="1">
        <v>4</v>
      </c>
      <c r="D4">
        <v>24</v>
      </c>
      <c r="H4">
        <f t="shared" si="0"/>
        <v>0.94122630256582485</v>
      </c>
    </row>
    <row r="5" spans="1:8" x14ac:dyDescent="0.25">
      <c r="A5" s="2" t="s">
        <v>9</v>
      </c>
      <c r="B5" s="2">
        <f>(237+201)/2</f>
        <v>219</v>
      </c>
      <c r="C5" s="2">
        <v>4</v>
      </c>
      <c r="D5">
        <v>21</v>
      </c>
      <c r="H5">
        <f t="shared" si="0"/>
        <v>0.8817319277936958</v>
      </c>
    </row>
    <row r="6" spans="1:8" x14ac:dyDescent="0.25">
      <c r="A6" s="2" t="s">
        <v>9</v>
      </c>
      <c r="B6" s="2">
        <f t="shared" ref="B6:B10" si="1">(237+201)/2</f>
        <v>219</v>
      </c>
      <c r="C6" s="2">
        <v>18</v>
      </c>
      <c r="D6">
        <v>10</v>
      </c>
      <c r="H6">
        <f t="shared" si="0"/>
        <v>0.41488125423390987</v>
      </c>
    </row>
    <row r="7" spans="1:8" x14ac:dyDescent="0.25">
      <c r="A7" s="2" t="s">
        <v>9</v>
      </c>
      <c r="B7" s="2">
        <f t="shared" si="1"/>
        <v>219</v>
      </c>
      <c r="C7" s="2">
        <v>12</v>
      </c>
      <c r="D7">
        <v>6</v>
      </c>
      <c r="H7">
        <f t="shared" si="0"/>
        <v>0.23464871873569734</v>
      </c>
    </row>
    <row r="8" spans="1:8" x14ac:dyDescent="0.25">
      <c r="A8" s="2" t="s">
        <v>9</v>
      </c>
      <c r="B8" s="2">
        <f t="shared" si="1"/>
        <v>219</v>
      </c>
      <c r="C8" s="2">
        <v>7</v>
      </c>
      <c r="D8">
        <v>2</v>
      </c>
      <c r="H8">
        <f t="shared" si="0"/>
        <v>0.10892988834028311</v>
      </c>
    </row>
    <row r="9" spans="1:8" x14ac:dyDescent="0.25">
      <c r="A9" s="2" t="s">
        <v>9</v>
      </c>
      <c r="B9" s="2">
        <f t="shared" si="1"/>
        <v>219</v>
      </c>
      <c r="C9" s="2">
        <v>4</v>
      </c>
      <c r="D9">
        <v>14</v>
      </c>
      <c r="H9">
        <f t="shared" si="0"/>
        <v>0.61547214868065137</v>
      </c>
    </row>
    <row r="10" spans="1:8" x14ac:dyDescent="0.25">
      <c r="A10" s="2" t="s">
        <v>9</v>
      </c>
      <c r="B10" s="2">
        <f t="shared" si="1"/>
        <v>219</v>
      </c>
      <c r="C10" s="2">
        <v>2</v>
      </c>
      <c r="D10">
        <v>23</v>
      </c>
      <c r="H10">
        <f t="shared" si="0"/>
        <v>0.9247825988695203</v>
      </c>
    </row>
    <row r="11" spans="1:8" x14ac:dyDescent="0.25">
      <c r="A11" s="3" t="s">
        <v>10</v>
      </c>
      <c r="B11" s="3"/>
      <c r="C11" s="3">
        <v>5</v>
      </c>
      <c r="D11">
        <v>6</v>
      </c>
      <c r="H11">
        <f t="shared" si="0"/>
        <v>0.23464871873569734</v>
      </c>
    </row>
    <row r="12" spans="1:8" x14ac:dyDescent="0.25">
      <c r="A12" s="3" t="s">
        <v>1</v>
      </c>
      <c r="B12" s="3"/>
      <c r="C12" s="3">
        <v>6</v>
      </c>
      <c r="D12">
        <v>24</v>
      </c>
      <c r="H12">
        <f t="shared" si="0"/>
        <v>0.94122630256582485</v>
      </c>
    </row>
    <row r="13" spans="1:8" x14ac:dyDescent="0.25">
      <c r="A13" s="3" t="s">
        <v>2</v>
      </c>
      <c r="B13" s="3"/>
      <c r="C13" s="3">
        <v>6</v>
      </c>
      <c r="D13">
        <v>25</v>
      </c>
      <c r="H13">
        <f t="shared" si="0"/>
        <v>0.95470613959452211</v>
      </c>
    </row>
    <row r="14" spans="1:8" x14ac:dyDescent="0.25">
      <c r="A14" s="3" t="s">
        <v>3</v>
      </c>
      <c r="B14" s="3"/>
      <c r="C14" s="3">
        <v>23</v>
      </c>
      <c r="D14">
        <v>17</v>
      </c>
      <c r="H14">
        <f t="shared" si="0"/>
        <v>0.75018519734569389</v>
      </c>
    </row>
    <row r="15" spans="1:8" x14ac:dyDescent="0.25">
      <c r="A15" s="3" t="s">
        <v>3</v>
      </c>
      <c r="B15" s="3"/>
      <c r="C15" s="3">
        <v>8</v>
      </c>
      <c r="D15">
        <v>13</v>
      </c>
      <c r="H15">
        <f t="shared" si="0"/>
        <v>0.56610101900364274</v>
      </c>
    </row>
    <row r="16" spans="1:8" x14ac:dyDescent="0.25">
      <c r="A16" s="3" t="s">
        <v>3</v>
      </c>
      <c r="B16" s="3"/>
      <c r="C16" s="3">
        <v>11</v>
      </c>
      <c r="D16">
        <v>11</v>
      </c>
      <c r="H16">
        <f t="shared" si="0"/>
        <v>0.46499713322923214</v>
      </c>
    </row>
    <row r="17" spans="1:8" x14ac:dyDescent="0.25">
      <c r="A17" s="3" t="s">
        <v>4</v>
      </c>
      <c r="B17" s="3"/>
      <c r="C17" s="3">
        <v>12</v>
      </c>
      <c r="D17">
        <v>4</v>
      </c>
      <c r="H17">
        <f t="shared" si="0"/>
        <v>0.16405425627209363</v>
      </c>
    </row>
    <row r="18" spans="1:8" x14ac:dyDescent="0.25">
      <c r="A18" s="3" t="s">
        <v>4</v>
      </c>
      <c r="B18" s="3"/>
      <c r="C18" s="3">
        <v>11</v>
      </c>
      <c r="D18">
        <v>4</v>
      </c>
      <c r="H18">
        <f t="shared" si="0"/>
        <v>0.16405425627209363</v>
      </c>
    </row>
    <row r="19" spans="1:8" x14ac:dyDescent="0.25">
      <c r="A19" s="3" t="s">
        <v>5</v>
      </c>
      <c r="B19" s="3"/>
      <c r="C19" s="3">
        <v>21</v>
      </c>
      <c r="D19">
        <v>11</v>
      </c>
      <c r="H19">
        <f t="shared" si="0"/>
        <v>0.46499713322923214</v>
      </c>
    </row>
    <row r="20" spans="1:8" x14ac:dyDescent="0.25">
      <c r="A20" s="3" t="s">
        <v>6</v>
      </c>
      <c r="B20" s="3"/>
      <c r="C20" s="3">
        <v>16</v>
      </c>
      <c r="D20">
        <v>7</v>
      </c>
      <c r="H20">
        <f t="shared" si="0"/>
        <v>0.27543113784405227</v>
      </c>
    </row>
    <row r="21" spans="1:8" x14ac:dyDescent="0.25">
      <c r="A21" s="3" t="s">
        <v>6</v>
      </c>
      <c r="B21" s="3"/>
      <c r="C21" s="3">
        <v>8</v>
      </c>
      <c r="D21">
        <v>2</v>
      </c>
      <c r="H21">
        <f t="shared" si="0"/>
        <v>0.10892988834028311</v>
      </c>
    </row>
    <row r="22" spans="1:8" x14ac:dyDescent="0.25">
      <c r="A22" s="3" t="s">
        <v>6</v>
      </c>
      <c r="B22" s="3"/>
      <c r="C22" s="3">
        <v>4</v>
      </c>
      <c r="D22">
        <v>4</v>
      </c>
      <c r="H22">
        <f t="shared" si="0"/>
        <v>0.16405425627209363</v>
      </c>
    </row>
    <row r="23" spans="1:8" x14ac:dyDescent="0.25">
      <c r="A23" s="4" t="s">
        <v>7</v>
      </c>
      <c r="B23" s="4"/>
      <c r="C23" s="4">
        <v>6</v>
      </c>
      <c r="D23">
        <v>25</v>
      </c>
      <c r="H23">
        <f t="shared" si="0"/>
        <v>0.95470613959452211</v>
      </c>
    </row>
    <row r="24" spans="1:8" x14ac:dyDescent="0.25">
      <c r="A24" s="4" t="s">
        <v>7</v>
      </c>
      <c r="B24" s="4"/>
      <c r="C24" s="4">
        <v>17</v>
      </c>
      <c r="D24">
        <v>7</v>
      </c>
      <c r="H24">
        <f t="shared" si="0"/>
        <v>0.27543113784405227</v>
      </c>
    </row>
    <row r="25" spans="1:8" x14ac:dyDescent="0.25">
      <c r="A25" s="4" t="s">
        <v>7</v>
      </c>
      <c r="B25" s="4"/>
      <c r="C25" s="4">
        <v>15</v>
      </c>
      <c r="D25">
        <v>12</v>
      </c>
      <c r="H25">
        <f t="shared" si="0"/>
        <v>0.51567522039129354</v>
      </c>
    </row>
    <row r="26" spans="1:8" x14ac:dyDescent="0.25">
      <c r="A26" s="4" t="s">
        <v>7</v>
      </c>
      <c r="B26" s="4"/>
      <c r="C26" s="4">
        <v>5</v>
      </c>
      <c r="D26">
        <v>37</v>
      </c>
      <c r="H26">
        <f t="shared" si="0"/>
        <v>0.9993549096488481</v>
      </c>
    </row>
    <row r="27" spans="1:8" x14ac:dyDescent="0.25">
      <c r="A27" s="4" t="s">
        <v>7</v>
      </c>
      <c r="B27" s="4"/>
      <c r="C27" s="4">
        <v>7</v>
      </c>
      <c r="D27">
        <v>2</v>
      </c>
      <c r="H27">
        <f t="shared" si="0"/>
        <v>0.10892988834028311</v>
      </c>
    </row>
    <row r="28" spans="1:8" x14ac:dyDescent="0.25">
      <c r="A28" s="4" t="s">
        <v>7</v>
      </c>
      <c r="B28" s="4"/>
      <c r="C28" s="4">
        <v>15</v>
      </c>
      <c r="D28">
        <v>12</v>
      </c>
      <c r="H28">
        <f t="shared" si="0"/>
        <v>0.51567522039129354</v>
      </c>
    </row>
    <row r="29" spans="1:8" x14ac:dyDescent="0.25">
      <c r="A29" s="4" t="s">
        <v>7</v>
      </c>
      <c r="B29" s="4"/>
      <c r="C29" s="4">
        <v>14</v>
      </c>
      <c r="D29">
        <v>6</v>
      </c>
      <c r="H29">
        <f t="shared" si="0"/>
        <v>0.23464871873569734</v>
      </c>
    </row>
    <row r="30" spans="1:8" x14ac:dyDescent="0.25">
      <c r="A30" s="4" t="s">
        <v>7</v>
      </c>
      <c r="B30" s="4"/>
      <c r="C30" s="4">
        <v>24</v>
      </c>
      <c r="D30">
        <v>8</v>
      </c>
      <c r="H30">
        <f t="shared" si="0"/>
        <v>0.31942246000157881</v>
      </c>
    </row>
    <row r="31" spans="1:8" x14ac:dyDescent="0.25">
      <c r="A31" s="4" t="s">
        <v>7</v>
      </c>
      <c r="B31" s="4"/>
      <c r="C31" s="4">
        <v>25</v>
      </c>
      <c r="D31">
        <v>8</v>
      </c>
      <c r="H31">
        <f t="shared" si="0"/>
        <v>0.31942246000157881</v>
      </c>
    </row>
    <row r="32" spans="1:8" x14ac:dyDescent="0.25">
      <c r="A32" s="4" t="s">
        <v>7</v>
      </c>
      <c r="B32" s="4"/>
      <c r="C32" s="4">
        <v>10</v>
      </c>
      <c r="D32">
        <v>12</v>
      </c>
      <c r="H32">
        <f t="shared" si="0"/>
        <v>0.51567522039129354</v>
      </c>
    </row>
    <row r="33" spans="1:8" x14ac:dyDescent="0.25">
      <c r="A33" s="4" t="s">
        <v>7</v>
      </c>
      <c r="B33" s="4"/>
      <c r="C33" s="4">
        <v>14</v>
      </c>
      <c r="D33">
        <v>25</v>
      </c>
      <c r="H33">
        <f t="shared" si="0"/>
        <v>0.95470613959452211</v>
      </c>
    </row>
    <row r="34" spans="1:8" x14ac:dyDescent="0.25">
      <c r="A34" s="4" t="s">
        <v>7</v>
      </c>
      <c r="B34" s="4"/>
      <c r="C34" s="4">
        <v>15</v>
      </c>
      <c r="D34">
        <v>6</v>
      </c>
      <c r="H34">
        <f t="shared" si="0"/>
        <v>0.23464871873569734</v>
      </c>
    </row>
    <row r="35" spans="1:8" x14ac:dyDescent="0.25">
      <c r="A35" s="4" t="s">
        <v>7</v>
      </c>
      <c r="B35" s="4"/>
      <c r="C35" s="4">
        <v>37</v>
      </c>
      <c r="D35">
        <v>15</v>
      </c>
      <c r="H35">
        <f t="shared" si="0"/>
        <v>0.66303644241439885</v>
      </c>
    </row>
    <row r="36" spans="1:8" x14ac:dyDescent="0.25">
      <c r="A36" s="4" t="s">
        <v>7</v>
      </c>
      <c r="B36" s="4"/>
      <c r="C36" s="4">
        <v>23</v>
      </c>
      <c r="D36">
        <v>24</v>
      </c>
      <c r="H36">
        <f t="shared" si="0"/>
        <v>0.94122630256582485</v>
      </c>
    </row>
    <row r="37" spans="1:8" x14ac:dyDescent="0.25">
      <c r="A37" s="4" t="s">
        <v>7</v>
      </c>
      <c r="B37" s="4"/>
      <c r="C37" s="4">
        <v>24</v>
      </c>
      <c r="D37">
        <v>11</v>
      </c>
      <c r="H37">
        <f t="shared" si="0"/>
        <v>0.46499713322923214</v>
      </c>
    </row>
    <row r="38" spans="1:8" x14ac:dyDescent="0.25">
      <c r="A38" s="4" t="s">
        <v>7</v>
      </c>
      <c r="B38" s="4"/>
      <c r="C38" s="4">
        <v>12</v>
      </c>
      <c r="D38">
        <v>9</v>
      </c>
      <c r="H38">
        <f t="shared" si="0"/>
        <v>0.36611513475649071</v>
      </c>
    </row>
    <row r="39" spans="1:8" x14ac:dyDescent="0.25">
      <c r="A39" s="5" t="s">
        <v>8</v>
      </c>
      <c r="B39" s="5"/>
      <c r="C39" s="5">
        <v>4</v>
      </c>
      <c r="D39">
        <v>26</v>
      </c>
      <c r="H39">
        <f t="shared" si="0"/>
        <v>0.96557933841197485</v>
      </c>
    </row>
    <row r="40" spans="1:8" x14ac:dyDescent="0.25">
      <c r="A40" s="5" t="s">
        <v>8</v>
      </c>
      <c r="B40" s="5"/>
      <c r="C40" s="5">
        <v>16</v>
      </c>
      <c r="D40">
        <v>4</v>
      </c>
      <c r="H40">
        <f t="shared" si="0"/>
        <v>0.16405425627209363</v>
      </c>
    </row>
    <row r="41" spans="1:8" x14ac:dyDescent="0.25">
      <c r="A41" s="5" t="s">
        <v>8</v>
      </c>
      <c r="B41" s="5"/>
      <c r="C41" s="5">
        <v>13</v>
      </c>
      <c r="D41">
        <v>11</v>
      </c>
      <c r="H41">
        <f t="shared" si="0"/>
        <v>0.46499713322923214</v>
      </c>
    </row>
    <row r="42" spans="1:8" x14ac:dyDescent="0.25">
      <c r="A42" s="5" t="s">
        <v>8</v>
      </c>
      <c r="B42" s="5"/>
      <c r="C42" s="5">
        <v>9</v>
      </c>
      <c r="D42">
        <v>10</v>
      </c>
      <c r="H42">
        <f t="shared" si="0"/>
        <v>0.41488125423390987</v>
      </c>
    </row>
    <row r="43" spans="1:8" x14ac:dyDescent="0.25">
      <c r="A43" s="5" t="s">
        <v>8</v>
      </c>
      <c r="B43" s="5"/>
      <c r="C43" s="5">
        <v>8</v>
      </c>
      <c r="D43">
        <v>6</v>
      </c>
      <c r="H43">
        <f t="shared" si="0"/>
        <v>0.23464871873569734</v>
      </c>
    </row>
    <row r="44" spans="1:8" x14ac:dyDescent="0.25">
      <c r="A44" s="5" t="s">
        <v>8</v>
      </c>
      <c r="B44" s="5"/>
      <c r="C44" s="5">
        <v>6</v>
      </c>
      <c r="D44">
        <v>8</v>
      </c>
      <c r="H44">
        <f t="shared" si="0"/>
        <v>0.31942246000157881</v>
      </c>
    </row>
    <row r="45" spans="1:8" x14ac:dyDescent="0.25">
      <c r="A45" s="5" t="s">
        <v>8</v>
      </c>
      <c r="B45" s="5"/>
      <c r="C45" s="5">
        <v>7</v>
      </c>
      <c r="D45">
        <v>6</v>
      </c>
      <c r="H45">
        <f t="shared" si="0"/>
        <v>0.23464871873569734</v>
      </c>
    </row>
    <row r="46" spans="1:8" x14ac:dyDescent="0.25">
      <c r="A46" s="5" t="s">
        <v>8</v>
      </c>
      <c r="B46" s="5"/>
      <c r="C46" s="5">
        <v>6</v>
      </c>
      <c r="D46">
        <v>4</v>
      </c>
      <c r="H46">
        <f t="shared" si="0"/>
        <v>0.16405425627209363</v>
      </c>
    </row>
    <row r="47" spans="1:8" x14ac:dyDescent="0.25">
      <c r="A47" s="5" t="s">
        <v>8</v>
      </c>
      <c r="B47" s="5"/>
      <c r="C47" s="5">
        <v>5</v>
      </c>
      <c r="D47">
        <v>26</v>
      </c>
      <c r="H47">
        <f t="shared" si="0"/>
        <v>0.96557933841197485</v>
      </c>
    </row>
    <row r="48" spans="1:8" x14ac:dyDescent="0.25">
      <c r="A48" s="5" t="s">
        <v>8</v>
      </c>
      <c r="B48" s="5"/>
      <c r="C48" s="5">
        <v>2</v>
      </c>
      <c r="D48">
        <v>7</v>
      </c>
      <c r="H48">
        <f t="shared" si="0"/>
        <v>0.27543113784405227</v>
      </c>
    </row>
    <row r="49" spans="1:8" x14ac:dyDescent="0.25">
      <c r="A49" s="5" t="s">
        <v>8</v>
      </c>
      <c r="B49" s="5"/>
      <c r="C49" s="5">
        <v>13</v>
      </c>
      <c r="D49">
        <v>4</v>
      </c>
      <c r="H49">
        <f t="shared" si="0"/>
        <v>0.16405425627209363</v>
      </c>
    </row>
    <row r="50" spans="1:8" x14ac:dyDescent="0.25">
      <c r="A50" s="5" t="s">
        <v>8</v>
      </c>
      <c r="B50" s="5"/>
      <c r="C50" s="5">
        <v>26</v>
      </c>
      <c r="D50">
        <v>12</v>
      </c>
      <c r="H50">
        <f t="shared" si="0"/>
        <v>0.51567522039129354</v>
      </c>
    </row>
    <row r="51" spans="1:8" x14ac:dyDescent="0.25">
      <c r="A51" s="5" t="s">
        <v>8</v>
      </c>
      <c r="B51" s="5"/>
      <c r="C51" s="5">
        <v>9</v>
      </c>
      <c r="D51">
        <v>5</v>
      </c>
      <c r="H51">
        <f t="shared" si="0"/>
        <v>0.19744668712803379</v>
      </c>
    </row>
    <row r="52" spans="1:8" x14ac:dyDescent="0.25">
      <c r="A52" s="5" t="s">
        <v>8</v>
      </c>
      <c r="B52" s="5"/>
      <c r="C52" s="5">
        <v>6</v>
      </c>
      <c r="D52">
        <v>6</v>
      </c>
      <c r="H52">
        <f t="shared" si="0"/>
        <v>0.23464871873569734</v>
      </c>
    </row>
    <row r="53" spans="1:8" x14ac:dyDescent="0.25">
      <c r="A53" s="5" t="s">
        <v>8</v>
      </c>
      <c r="B53" s="5"/>
      <c r="C53" s="5">
        <v>6</v>
      </c>
      <c r="D53">
        <v>13</v>
      </c>
      <c r="H53">
        <f t="shared" si="0"/>
        <v>0.56610101900364274</v>
      </c>
    </row>
    <row r="54" spans="1:8" x14ac:dyDescent="0.25">
      <c r="A54" s="5" t="s">
        <v>8</v>
      </c>
      <c r="B54" s="5"/>
      <c r="C54" s="5">
        <v>12</v>
      </c>
      <c r="D54">
        <v>11</v>
      </c>
      <c r="H54">
        <f t="shared" si="0"/>
        <v>0.46499713322923214</v>
      </c>
    </row>
    <row r="55" spans="1:8" x14ac:dyDescent="0.25">
      <c r="A55" s="5" t="s">
        <v>8</v>
      </c>
      <c r="B55" s="5"/>
      <c r="C55" s="5">
        <v>7</v>
      </c>
      <c r="D55">
        <v>7</v>
      </c>
      <c r="H55">
        <f t="shared" si="0"/>
        <v>0.27543113784405227</v>
      </c>
    </row>
    <row r="56" spans="1:8" x14ac:dyDescent="0.25">
      <c r="A56" s="5" t="s">
        <v>8</v>
      </c>
      <c r="B56" s="5"/>
      <c r="C56" s="5">
        <v>11</v>
      </c>
      <c r="D56">
        <v>9</v>
      </c>
      <c r="H56">
        <f t="shared" si="0"/>
        <v>0.36611513475649071</v>
      </c>
    </row>
  </sheetData>
  <mergeCells count="1">
    <mergeCell ref="B2: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CE8D0-6A55-4AF7-BA8D-AC6FA4DD3D0D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</vt:vector>
  </HeadingPairs>
  <TitlesOfParts>
    <vt:vector size="7" baseType="lpstr">
      <vt:lpstr>Sheet1</vt:lpstr>
      <vt:lpstr>Sheet2</vt:lpstr>
      <vt:lpstr>Case-1</vt:lpstr>
      <vt:lpstr>Casse-2</vt:lpstr>
      <vt:lpstr>G50088</vt:lpstr>
      <vt:lpstr>Chart2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Bhawanisingh Desai</dc:creator>
  <cp:lastModifiedBy>Jennifer Olivarez</cp:lastModifiedBy>
  <dcterms:created xsi:type="dcterms:W3CDTF">2021-12-02T11:06:02Z</dcterms:created>
  <dcterms:modified xsi:type="dcterms:W3CDTF">2022-03-22T20:16:26Z</dcterms:modified>
</cp:coreProperties>
</file>