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G:\Geology\Editorial\July-2022\G49634-jKelson\1-Supp-Mat\"/>
    </mc:Choice>
  </mc:AlternateContent>
  <xr:revisionPtr revIDLastSave="0" documentId="13_ncr:1_{6EA970E2-C747-4CED-9E86-29292628923A}" xr6:coauthVersionLast="47" xr6:coauthVersionMax="47" xr10:uidLastSave="{00000000-0000-0000-0000-000000000000}"/>
  <bookViews>
    <workbookView xWindow="-120" yWindow="-120" windowWidth="20730" windowHeight="10215" xr2:uid="{31770ED9-0B18-9542-9EAD-0623EB89F398}"/>
  </bookViews>
  <sheets>
    <sheet name="Summary" sheetId="1" r:id="rId1"/>
    <sheet name="G49634" sheetId="2" r:id="rId2"/>
  </sheets>
  <definedNames>
    <definedName name="_xlnm.Print_Area" localSheetId="0">Summary!$A$1:$Q$22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3" i="1" l="1"/>
  <c r="Q12" i="1"/>
  <c r="Q11" i="1"/>
  <c r="Q10" i="1"/>
  <c r="M4" i="1"/>
  <c r="M6" i="1" l="1"/>
  <c r="M5" i="1"/>
  <c r="N4" i="1"/>
  <c r="O4" i="1" s="1"/>
  <c r="N5" i="1"/>
  <c r="N6" i="1"/>
  <c r="M7" i="1"/>
  <c r="N7" i="1"/>
  <c r="O6" i="1" l="1"/>
  <c r="O7" i="1"/>
  <c r="O5" i="1"/>
</calcChain>
</file>

<file path=xl/sharedStrings.xml><?xml version="1.0" encoding="utf-8"?>
<sst xmlns="http://schemas.openxmlformats.org/spreadsheetml/2006/main" count="49" uniqueCount="43">
  <si>
    <t>Sample ID</t>
  </si>
  <si>
    <t>70% aragonite, 30% calcite</t>
  </si>
  <si>
    <t>63% aragonite, 37% calcite</t>
  </si>
  <si>
    <t>aragonite</t>
  </si>
  <si>
    <t>Scott Creek (mussel)</t>
  </si>
  <si>
    <t>Huron River (LC-1  mussel, IPL-19W-1087 water)</t>
  </si>
  <si>
    <t>San Simeon (mussel)</t>
  </si>
  <si>
    <t>Silver Lake (clam)</t>
  </si>
  <si>
    <t>calcite</t>
  </si>
  <si>
    <t>1 S.E. (per meg)</t>
  </si>
  <si>
    <t>+ Mineral growth temperatures are from clumped isotope measurements for Scott Creek, San Simeon, and Silver Lake shells. For the Huron River mussel, mineral growth temperature is the mean annual water temperature measured at the nearest USGS gauge. For synthetic calcites of Huth et al. (2021), it is the experimentally held temperature.</t>
  </si>
  <si>
    <r>
      <t>Δ'</t>
    </r>
    <r>
      <rPr>
        <b/>
        <vertAlign val="superscript"/>
        <sz val="10"/>
        <color theme="1"/>
        <rFont val="Times New Roman"/>
        <family val="1"/>
      </rPr>
      <t>17</t>
    </r>
    <r>
      <rPr>
        <b/>
        <sz val="10"/>
        <color theme="1"/>
        <rFont val="Times New Roman"/>
        <family val="1"/>
      </rPr>
      <t>O water (O</t>
    </r>
    <r>
      <rPr>
        <b/>
        <vertAlign val="subscript"/>
        <sz val="10"/>
        <color theme="1"/>
        <rFont val="Times New Roman"/>
        <family val="1"/>
      </rPr>
      <t>2</t>
    </r>
    <r>
      <rPr>
        <b/>
        <sz val="10"/>
        <color theme="1"/>
        <rFont val="Times New Roman"/>
        <family val="1"/>
      </rPr>
      <t>/H</t>
    </r>
    <r>
      <rPr>
        <b/>
        <vertAlign val="subscript"/>
        <sz val="10"/>
        <color theme="1"/>
        <rFont val="Times New Roman"/>
        <family val="1"/>
      </rPr>
      <t>2</t>
    </r>
    <r>
      <rPr>
        <b/>
        <sz val="10"/>
        <color theme="1"/>
        <rFont val="Times New Roman"/>
        <family val="1"/>
      </rPr>
      <t>O) (per meg, VSMOW-SLAP)†</t>
    </r>
  </si>
  <si>
    <t>Mollusk shell-water pairs, this work</t>
  </si>
  <si>
    <t>0.5250 ± 0.0002</t>
  </si>
  <si>
    <t>1 S.D.</t>
  </si>
  <si>
    <t>1 S.E.</t>
  </si>
  <si>
    <r>
      <t>λ</t>
    </r>
    <r>
      <rPr>
        <b/>
        <vertAlign val="subscript"/>
        <sz val="10"/>
        <color theme="1"/>
        <rFont val="Times New Roman"/>
        <family val="1"/>
      </rPr>
      <t>c-w</t>
    </r>
  </si>
  <si>
    <r>
      <t>α</t>
    </r>
    <r>
      <rPr>
        <b/>
        <vertAlign val="superscript"/>
        <sz val="10"/>
        <color theme="1"/>
        <rFont val="Times New Roman"/>
        <family val="1"/>
      </rPr>
      <t>18</t>
    </r>
  </si>
  <si>
    <r>
      <t>α</t>
    </r>
    <r>
      <rPr>
        <b/>
        <vertAlign val="superscript"/>
        <sz val="10"/>
        <color theme="1"/>
        <rFont val="Times New Roman"/>
        <family val="1"/>
      </rPr>
      <t>17</t>
    </r>
  </si>
  <si>
    <r>
      <t>Predicted α</t>
    </r>
    <r>
      <rPr>
        <b/>
        <vertAlign val="superscript"/>
        <sz val="10"/>
        <color theme="1"/>
        <rFont val="Times New Roman"/>
        <family val="1"/>
      </rPr>
      <t>18</t>
    </r>
    <r>
      <rPr>
        <b/>
        <sz val="10"/>
        <color theme="1"/>
        <rFont val="Times New Roman"/>
        <family val="1"/>
      </rPr>
      <t xml:space="preserve"> </t>
    </r>
    <r>
      <rPr>
        <b/>
        <vertAlign val="superscript"/>
        <sz val="10"/>
        <color theme="1"/>
        <rFont val="Times New Roman"/>
        <family val="1"/>
      </rPr>
      <t>#</t>
    </r>
  </si>
  <si>
    <r>
      <t xml:space="preserve">Mineral Growth Temp °C </t>
    </r>
    <r>
      <rPr>
        <b/>
        <vertAlign val="superscript"/>
        <sz val="10"/>
        <color theme="1"/>
        <rFont val="Times New Roman"/>
        <family val="1"/>
      </rPr>
      <t>+</t>
    </r>
  </si>
  <si>
    <t xml:space="preserve"> mineralogy</t>
  </si>
  <si>
    <t xml:space="preserve"> experiment 5.3</t>
  </si>
  <si>
    <t>experiment 5.4</t>
  </si>
  <si>
    <t xml:space="preserve"> experiment 15.1</t>
  </si>
  <si>
    <t>experiment 35.1</t>
  </si>
  <si>
    <r>
      <t>Δ'</t>
    </r>
    <r>
      <rPr>
        <b/>
        <vertAlign val="superscript"/>
        <sz val="10"/>
        <color theme="1"/>
        <rFont val="Times New Roman"/>
        <family val="1"/>
      </rPr>
      <t>17</t>
    </r>
    <r>
      <rPr>
        <b/>
        <sz val="10"/>
        <color theme="1"/>
        <rFont val="Times New Roman"/>
        <family val="1"/>
      </rPr>
      <t>O carbonate  (O</t>
    </r>
    <r>
      <rPr>
        <b/>
        <vertAlign val="subscript"/>
        <sz val="10"/>
        <color theme="1"/>
        <rFont val="Times New Roman"/>
        <family val="1"/>
      </rPr>
      <t>2</t>
    </r>
    <r>
      <rPr>
        <b/>
        <sz val="10"/>
        <color theme="1"/>
        <rFont val="Times New Roman"/>
        <family val="1"/>
      </rPr>
      <t>/CaCO</t>
    </r>
    <r>
      <rPr>
        <b/>
        <vertAlign val="subscript"/>
        <sz val="10"/>
        <color theme="1"/>
        <rFont val="Times New Roman"/>
        <family val="1"/>
      </rPr>
      <t>3</t>
    </r>
    <r>
      <rPr>
        <b/>
        <sz val="10"/>
        <color theme="1"/>
        <rFont val="Times New Roman"/>
        <family val="1"/>
      </rPr>
      <t>) (per meg, VSMOW-SLAP)†</t>
    </r>
  </si>
  <si>
    <r>
      <t>δ</t>
    </r>
    <r>
      <rPr>
        <b/>
        <vertAlign val="superscript"/>
        <sz val="10"/>
        <color theme="1"/>
        <rFont val="Times New Roman"/>
        <family val="1"/>
      </rPr>
      <t>17</t>
    </r>
    <r>
      <rPr>
        <b/>
        <sz val="10"/>
        <color theme="1"/>
        <rFont val="Times New Roman"/>
        <family val="1"/>
      </rPr>
      <t>O water</t>
    </r>
  </si>
  <si>
    <r>
      <t>δ</t>
    </r>
    <r>
      <rPr>
        <b/>
        <vertAlign val="superscript"/>
        <sz val="10"/>
        <color theme="1"/>
        <rFont val="Times New Roman"/>
        <family val="1"/>
      </rPr>
      <t>18</t>
    </r>
    <r>
      <rPr>
        <b/>
        <sz val="10"/>
        <color theme="1"/>
        <rFont val="Times New Roman"/>
        <family val="1"/>
      </rPr>
      <t>O* water</t>
    </r>
  </si>
  <si>
    <r>
      <t>δ</t>
    </r>
    <r>
      <rPr>
        <b/>
        <vertAlign val="superscript"/>
        <sz val="10"/>
        <color theme="1"/>
        <rFont val="Times New Roman"/>
        <family val="1"/>
      </rPr>
      <t>17</t>
    </r>
    <r>
      <rPr>
        <b/>
        <sz val="10"/>
        <color theme="1"/>
        <rFont val="Times New Roman"/>
        <family val="1"/>
      </rPr>
      <t>O CaCO3</t>
    </r>
  </si>
  <si>
    <r>
      <t>δ</t>
    </r>
    <r>
      <rPr>
        <b/>
        <vertAlign val="superscript"/>
        <sz val="10"/>
        <color theme="1"/>
        <rFont val="Times New Roman"/>
        <family val="1"/>
      </rPr>
      <t>18</t>
    </r>
    <r>
      <rPr>
        <b/>
        <sz val="10"/>
        <color theme="1"/>
        <rFont val="Times New Roman"/>
        <family val="1"/>
      </rPr>
      <t>O* CaCO3</t>
    </r>
  </si>
  <si>
    <t>num water reps</t>
  </si>
  <si>
    <t>num carb reps</t>
  </si>
  <si>
    <t>ALL SAMPLES</t>
  </si>
  <si>
    <t>0.5249 ± 0.0002</t>
  </si>
  <si>
    <r>
      <t>*δ</t>
    </r>
    <r>
      <rPr>
        <vertAlign val="superscript"/>
        <sz val="10"/>
        <color theme="1"/>
        <rFont val="Times New Roman"/>
        <family val="1"/>
      </rPr>
      <t>18</t>
    </r>
    <r>
      <rPr>
        <sz val="10"/>
        <color theme="1"/>
        <rFont val="Times New Roman"/>
        <family val="1"/>
      </rPr>
      <t>O values are measured via traditional methods (Gas Bench or laser spectroscopy for water, acid digestion and analysis as CO</t>
    </r>
    <r>
      <rPr>
        <vertAlign val="subscript"/>
        <sz val="10"/>
        <color theme="1"/>
        <rFont val="Times New Roman"/>
        <family val="1"/>
      </rPr>
      <t>2</t>
    </r>
    <r>
      <rPr>
        <sz val="10"/>
        <color theme="1"/>
        <rFont val="Times New Roman"/>
        <family val="1"/>
      </rPr>
      <t xml:space="preserve"> for carbonate), δ</t>
    </r>
    <r>
      <rPr>
        <vertAlign val="superscript"/>
        <sz val="10"/>
        <color theme="1"/>
        <rFont val="Times New Roman"/>
        <family val="1"/>
      </rPr>
      <t>17</t>
    </r>
    <r>
      <rPr>
        <sz val="10"/>
        <color theme="1"/>
        <rFont val="Times New Roman"/>
        <family val="1"/>
      </rPr>
      <t>O is calculated with the O</t>
    </r>
    <r>
      <rPr>
        <vertAlign val="superscript"/>
        <sz val="10"/>
        <color theme="1"/>
        <rFont val="Times New Roman"/>
        <family val="1"/>
      </rPr>
      <t>2</t>
    </r>
    <r>
      <rPr>
        <sz val="10"/>
        <color theme="1"/>
        <rFont val="Times New Roman"/>
        <family val="1"/>
      </rPr>
      <t xml:space="preserve"> based ∆'</t>
    </r>
    <r>
      <rPr>
        <vertAlign val="superscript"/>
        <sz val="10"/>
        <color theme="1"/>
        <rFont val="Times New Roman"/>
        <family val="1"/>
      </rPr>
      <t>17</t>
    </r>
    <r>
      <rPr>
        <sz val="10"/>
        <color theme="1"/>
        <rFont val="Times New Roman"/>
        <family val="1"/>
      </rPr>
      <t>O value</t>
    </r>
  </si>
  <si>
    <r>
      <t>† ∆'</t>
    </r>
    <r>
      <rPr>
        <vertAlign val="superscript"/>
        <sz val="10"/>
        <color theme="1"/>
        <rFont val="Times New Roman"/>
        <family val="1"/>
      </rPr>
      <t>17</t>
    </r>
    <r>
      <rPr>
        <sz val="10"/>
        <color theme="1"/>
        <rFont val="Times New Roman"/>
        <family val="1"/>
      </rPr>
      <t>O measurements are calculated using lambda = 0.528. Carbonate values are mineral values, corrected using IAEA-603 and IAEA-C1 = -100 per meg (Wostbrock et al., 2020b)</t>
    </r>
  </si>
  <si>
    <r>
      <t>#Predicted α</t>
    </r>
    <r>
      <rPr>
        <vertAlign val="superscript"/>
        <sz val="10"/>
        <color theme="1"/>
        <rFont val="Times New Roman"/>
        <family val="1"/>
      </rPr>
      <t>18</t>
    </r>
    <r>
      <rPr>
        <sz val="10"/>
        <color theme="1"/>
        <rFont val="Times New Roman"/>
        <family val="1"/>
      </rPr>
      <t xml:space="preserve"> is calculated using Kim et al. (2007) for mollusk samples (aragonite or mostly aragonite) and using Kim &amp; O'Neil (1997) for synthetic calcites</t>
    </r>
  </si>
  <si>
    <r>
      <t>MEAN λ</t>
    </r>
    <r>
      <rPr>
        <vertAlign val="subscript"/>
        <sz val="10"/>
        <color theme="1"/>
        <rFont val="Times New Roman"/>
        <family val="1"/>
      </rPr>
      <t>c-w</t>
    </r>
  </si>
  <si>
    <r>
      <t>MEAN λ</t>
    </r>
    <r>
      <rPr>
        <vertAlign val="subscript"/>
        <sz val="10"/>
        <color theme="1"/>
        <rFont val="Times New Roman"/>
        <family val="1"/>
      </rPr>
      <t>c-w</t>
    </r>
    <r>
      <rPr>
        <sz val="10"/>
        <color theme="1"/>
        <rFont val="Times New Roman"/>
        <family val="1"/>
      </rPr>
      <t xml:space="preserve"> ± 1 SD:</t>
    </r>
  </si>
  <si>
    <t>Table S1: Summary of isotopic fractionation between biogenic carbonate and water (this work) and synthetic calcites and water (Huth et al. (2021))</t>
  </si>
  <si>
    <t>synthetic calcites of Huth et al. (2021)</t>
  </si>
  <si>
    <t>Kelson, J.R., et al., 2022, Looking upstream with clumped and triple oxygen isotopes of estuarine oyster shells in the early Eocene of California, USA: Geology, v. 50, https://doi.org/10.1130/G49634.1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</si>
</sst>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
    <numFmt numFmtId="166" formatCode="0.00000"/>
    <numFmt numFmtId="167" formatCode="0.00000E+00"/>
  </numFmts>
  <fonts count="10" x14ac:knownFonts="1">
    <font>
      <sz val="12"/>
      <color theme="1"/>
      <name val="Calibri"/>
      <family val="2"/>
      <scheme val="minor"/>
    </font>
    <font>
      <b/>
      <sz val="12"/>
      <color theme="1"/>
      <name val="Calibri"/>
      <family val="2"/>
      <scheme val="minor"/>
    </font>
    <font>
      <sz val="10"/>
      <color theme="1"/>
      <name val="Times New Roman"/>
      <family val="1"/>
    </font>
    <font>
      <b/>
      <sz val="10"/>
      <color theme="1"/>
      <name val="Times New Roman"/>
      <family val="1"/>
    </font>
    <font>
      <sz val="10"/>
      <color rgb="FF222222"/>
      <name val="Times New Roman"/>
      <family val="1"/>
    </font>
    <font>
      <b/>
      <vertAlign val="subscript"/>
      <sz val="10"/>
      <color theme="1"/>
      <name val="Times New Roman"/>
      <family val="1"/>
    </font>
    <font>
      <b/>
      <vertAlign val="superscript"/>
      <sz val="10"/>
      <color theme="1"/>
      <name val="Times New Roman"/>
      <family val="1"/>
    </font>
    <font>
      <i/>
      <sz val="10"/>
      <color theme="1"/>
      <name val="Times New Roman"/>
      <family val="1"/>
    </font>
    <font>
      <vertAlign val="superscript"/>
      <sz val="10"/>
      <color theme="1"/>
      <name val="Times New Roman"/>
      <family val="1"/>
    </font>
    <font>
      <vertAlign val="subscript"/>
      <sz val="10"/>
      <color theme="1"/>
      <name val="Times New Roman"/>
      <family val="1"/>
    </font>
  </fonts>
  <fills count="2">
    <fill>
      <patternFill patternType="none"/>
    </fill>
    <fill>
      <patternFill patternType="gray125"/>
    </fill>
  </fills>
  <borders count="12">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cellStyleXfs>
  <cellXfs count="60">
    <xf numFmtId="0" fontId="0" fillId="0" borderId="0" xfId="0"/>
    <xf numFmtId="0" fontId="1" fillId="0" borderId="0" xfId="0" applyFont="1"/>
    <xf numFmtId="0" fontId="0" fillId="0" borderId="0" xfId="0" applyBorder="1"/>
    <xf numFmtId="0" fontId="2" fillId="0" borderId="0" xfId="0" applyFont="1" applyBorder="1"/>
    <xf numFmtId="0" fontId="2" fillId="0" borderId="0" xfId="0" applyFont="1" applyAlignment="1">
      <alignment horizontal="center"/>
    </xf>
    <xf numFmtId="0" fontId="3" fillId="0" borderId="0" xfId="0" applyFont="1" applyBorder="1" applyAlignment="1">
      <alignment horizontal="center"/>
    </xf>
    <xf numFmtId="0" fontId="2" fillId="0" borderId="1" xfId="0" applyFont="1" applyBorder="1" applyAlignment="1">
      <alignment horizontal="center" wrapText="1"/>
    </xf>
    <xf numFmtId="1" fontId="2" fillId="0" borderId="0" xfId="0" applyNumberFormat="1" applyFont="1" applyBorder="1" applyAlignment="1">
      <alignment horizontal="center"/>
    </xf>
    <xf numFmtId="164" fontId="2" fillId="0" borderId="0" xfId="0" applyNumberFormat="1" applyFont="1" applyBorder="1" applyAlignment="1">
      <alignment horizontal="center"/>
    </xf>
    <xf numFmtId="165" fontId="2" fillId="0" borderId="0" xfId="0" applyNumberFormat="1" applyFont="1" applyBorder="1" applyAlignment="1">
      <alignment horizontal="center"/>
    </xf>
    <xf numFmtId="164" fontId="4" fillId="0" borderId="0" xfId="0" applyNumberFormat="1" applyFont="1" applyBorder="1" applyAlignment="1">
      <alignment horizontal="center"/>
    </xf>
    <xf numFmtId="0" fontId="2" fillId="0" borderId="0" xfId="0" applyFont="1" applyBorder="1" applyAlignment="1">
      <alignment horizontal="center"/>
    </xf>
    <xf numFmtId="0" fontId="2" fillId="0" borderId="3" xfId="0" applyFont="1" applyBorder="1" applyAlignment="1">
      <alignment horizontal="center" wrapText="1"/>
    </xf>
    <xf numFmtId="0" fontId="2" fillId="0" borderId="4" xfId="0" applyFont="1" applyBorder="1" applyAlignment="1">
      <alignment horizontal="center"/>
    </xf>
    <xf numFmtId="0" fontId="3" fillId="0" borderId="0" xfId="0" applyFont="1" applyBorder="1"/>
    <xf numFmtId="0" fontId="3" fillId="0" borderId="2" xfId="0" applyFont="1" applyBorder="1"/>
    <xf numFmtId="165" fontId="2" fillId="0" borderId="2" xfId="0" applyNumberFormat="1" applyFont="1" applyBorder="1"/>
    <xf numFmtId="0" fontId="2" fillId="0" borderId="4" xfId="0" applyFont="1" applyBorder="1"/>
    <xf numFmtId="0" fontId="2" fillId="0" borderId="0" xfId="0" applyFont="1" applyBorder="1" applyAlignment="1">
      <alignment horizontal="center" wrapText="1"/>
    </xf>
    <xf numFmtId="0" fontId="2" fillId="0" borderId="4" xfId="0" applyFont="1" applyBorder="1" applyAlignment="1">
      <alignment horizontal="center" wrapText="1"/>
    </xf>
    <xf numFmtId="0" fontId="2" fillId="0" borderId="0" xfId="0" applyFont="1" applyAlignment="1">
      <alignment horizontal="left"/>
    </xf>
    <xf numFmtId="0" fontId="0" fillId="0" borderId="0" xfId="0" applyAlignment="1">
      <alignment wrapText="1"/>
    </xf>
    <xf numFmtId="165" fontId="0" fillId="0" borderId="0" xfId="0" applyNumberFormat="1"/>
    <xf numFmtId="0" fontId="2" fillId="0" borderId="0" xfId="0" applyFont="1"/>
    <xf numFmtId="165" fontId="2" fillId="0" borderId="0" xfId="0" applyNumberFormat="1" applyFont="1"/>
    <xf numFmtId="0" fontId="0" fillId="0" borderId="4" xfId="0" applyBorder="1"/>
    <xf numFmtId="0" fontId="7" fillId="0" borderId="1" xfId="0" applyFont="1" applyBorder="1" applyAlignment="1">
      <alignment horizontal="center"/>
    </xf>
    <xf numFmtId="167" fontId="0" fillId="0" borderId="0" xfId="0" applyNumberFormat="1"/>
    <xf numFmtId="0" fontId="2" fillId="0" borderId="4" xfId="0" applyFont="1" applyBorder="1" applyAlignment="1">
      <alignment wrapText="1"/>
    </xf>
    <xf numFmtId="0" fontId="2" fillId="0" borderId="1" xfId="0" applyFont="1" applyBorder="1"/>
    <xf numFmtId="0" fontId="2" fillId="0" borderId="3" xfId="0" applyFont="1" applyBorder="1"/>
    <xf numFmtId="0" fontId="1" fillId="0" borderId="0" xfId="0" applyFont="1" applyBorder="1"/>
    <xf numFmtId="0" fontId="3" fillId="0" borderId="9" xfId="0" applyFont="1" applyBorder="1" applyAlignment="1">
      <alignment horizontal="center" wrapText="1"/>
    </xf>
    <xf numFmtId="0" fontId="3" fillId="0" borderId="10" xfId="0" applyFont="1" applyBorder="1" applyAlignment="1">
      <alignment horizontal="center" wrapText="1"/>
    </xf>
    <xf numFmtId="0" fontId="3" fillId="0" borderId="10" xfId="0" applyFont="1" applyBorder="1" applyAlignment="1">
      <alignment wrapText="1"/>
    </xf>
    <xf numFmtId="0" fontId="3" fillId="0" borderId="11" xfId="0" applyFont="1" applyBorder="1" applyAlignment="1">
      <alignment wrapText="1"/>
    </xf>
    <xf numFmtId="0" fontId="7" fillId="0" borderId="3" xfId="0" applyFont="1" applyBorder="1" applyAlignment="1"/>
    <xf numFmtId="0" fontId="0" fillId="0" borderId="4" xfId="0" applyBorder="1" applyAlignment="1">
      <alignment wrapText="1"/>
    </xf>
    <xf numFmtId="0" fontId="2" fillId="0" borderId="4" xfId="0" applyFont="1" applyBorder="1" applyAlignment="1">
      <alignment vertical="top" wrapText="1"/>
    </xf>
    <xf numFmtId="0" fontId="3" fillId="0" borderId="4" xfId="0" applyFont="1" applyBorder="1" applyAlignment="1">
      <alignment horizontal="center" wrapText="1"/>
    </xf>
    <xf numFmtId="0" fontId="3" fillId="0" borderId="5" xfId="0" applyFont="1" applyBorder="1" applyAlignment="1">
      <alignment wrapText="1"/>
    </xf>
    <xf numFmtId="0" fontId="2" fillId="0" borderId="4" xfId="0" quotePrefix="1" applyFont="1" applyBorder="1"/>
    <xf numFmtId="0" fontId="2" fillId="0" borderId="5" xfId="0" applyFont="1" applyBorder="1"/>
    <xf numFmtId="0" fontId="2" fillId="0" borderId="8" xfId="0" applyFont="1" applyBorder="1"/>
    <xf numFmtId="0" fontId="0" fillId="0" borderId="5" xfId="0" applyBorder="1"/>
    <xf numFmtId="165" fontId="2" fillId="0" borderId="7" xfId="0" quotePrefix="1" applyNumberFormat="1" applyFont="1" applyBorder="1"/>
    <xf numFmtId="166" fontId="2" fillId="0" borderId="2" xfId="0" applyNumberFormat="1" applyFont="1" applyBorder="1"/>
    <xf numFmtId="166" fontId="2" fillId="0" borderId="5" xfId="0" applyNumberFormat="1" applyFont="1" applyBorder="1"/>
    <xf numFmtId="0" fontId="2" fillId="0" borderId="8" xfId="0" applyFont="1" applyBorder="1" applyAlignment="1">
      <alignment horizontal="center"/>
    </xf>
    <xf numFmtId="0" fontId="2" fillId="0" borderId="1" xfId="0" applyFont="1" applyBorder="1" applyAlignment="1">
      <alignment horizontal="center"/>
    </xf>
    <xf numFmtId="0" fontId="2" fillId="0" borderId="3" xfId="0" applyFont="1" applyBorder="1" applyAlignment="1">
      <alignment horizontal="center"/>
    </xf>
    <xf numFmtId="0" fontId="2" fillId="0" borderId="6" xfId="0" applyFont="1" applyBorder="1" applyAlignment="1">
      <alignment horizontal="center"/>
    </xf>
    <xf numFmtId="164" fontId="2" fillId="0" borderId="6" xfId="0" applyNumberFormat="1" applyFont="1" applyBorder="1" applyAlignment="1">
      <alignment horizontal="center"/>
    </xf>
    <xf numFmtId="165" fontId="2" fillId="0" borderId="6" xfId="0" applyNumberFormat="1" applyFont="1" applyBorder="1" applyAlignment="1">
      <alignment horizontal="center"/>
    </xf>
    <xf numFmtId="165" fontId="2" fillId="0" borderId="7" xfId="0" applyNumberFormat="1" applyFont="1" applyBorder="1" applyAlignment="1">
      <alignment horizontal="center"/>
    </xf>
    <xf numFmtId="165" fontId="2" fillId="0" borderId="2" xfId="0" applyNumberFormat="1" applyFont="1" applyBorder="1" applyAlignment="1">
      <alignment horizontal="center"/>
    </xf>
    <xf numFmtId="0" fontId="7" fillId="0" borderId="6" xfId="0" applyFont="1" applyBorder="1"/>
    <xf numFmtId="0" fontId="2" fillId="0" borderId="0" xfId="0" applyFont="1" applyAlignment="1">
      <alignment horizontal="left"/>
    </xf>
    <xf numFmtId="0" fontId="2" fillId="0" borderId="0" xfId="0" applyFont="1" applyBorder="1" applyAlignment="1">
      <alignment horizontal="left" vertical="top" wrapText="1"/>
    </xf>
    <xf numFmtId="0" fontId="2" fillId="0" borderId="0" xfId="0" quotePrefix="1"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8F7ED-DC4E-8A44-BE61-AA2797451C07}">
  <sheetPr>
    <pageSetUpPr fitToPage="1"/>
  </sheetPr>
  <dimension ref="A1:S22"/>
  <sheetViews>
    <sheetView tabSelected="1" zoomScale="130" zoomScaleNormal="130" workbookViewId="0">
      <selection activeCell="Q17" sqref="Q17"/>
    </sheetView>
  </sheetViews>
  <sheetFormatPr defaultColWidth="11" defaultRowHeight="15.75" x14ac:dyDescent="0.25"/>
  <cols>
    <col min="1" max="1" width="13.5" customWidth="1"/>
    <col min="2" max="2" width="9.5" customWidth="1"/>
    <col min="3" max="3" width="6.875" customWidth="1"/>
    <col min="4" max="4" width="9.375" customWidth="1"/>
    <col min="5" max="5" width="5.125" customWidth="1"/>
    <col min="6" max="6" width="6" customWidth="1"/>
    <col min="7" max="7" width="10.375" customWidth="1"/>
    <col min="8" max="8" width="5" customWidth="1"/>
    <col min="9" max="9" width="8" customWidth="1"/>
    <col min="10" max="10" width="7.875" bestFit="1" customWidth="1"/>
    <col min="11" max="11" width="6.625" bestFit="1" customWidth="1"/>
    <col min="12" max="12" width="7.375" customWidth="1"/>
    <col min="13" max="13" width="7.125" customWidth="1"/>
    <col min="14" max="14" width="9.625" customWidth="1"/>
    <col min="15" max="15" width="8.625" customWidth="1"/>
    <col min="16" max="16" width="6.875" customWidth="1"/>
    <col min="17" max="17" width="7.875" customWidth="1"/>
    <col min="19" max="19" width="12.125" bestFit="1" customWidth="1"/>
  </cols>
  <sheetData>
    <row r="1" spans="1:18" x14ac:dyDescent="0.25">
      <c r="A1" s="20" t="s">
        <v>40</v>
      </c>
      <c r="B1" s="4"/>
      <c r="C1" s="4"/>
      <c r="D1" s="4"/>
      <c r="E1" s="4"/>
      <c r="F1" s="4"/>
      <c r="G1" s="4"/>
      <c r="H1" s="4"/>
      <c r="I1" s="4"/>
      <c r="J1" s="4"/>
      <c r="K1" s="4"/>
    </row>
    <row r="2" spans="1:18" s="1" customFormat="1" ht="82.5" thickBot="1" x14ac:dyDescent="0.3">
      <c r="A2" s="32" t="s">
        <v>0</v>
      </c>
      <c r="B2" s="33" t="s">
        <v>21</v>
      </c>
      <c r="C2" s="34" t="s">
        <v>31</v>
      </c>
      <c r="D2" s="33" t="s">
        <v>11</v>
      </c>
      <c r="E2" s="34" t="s">
        <v>9</v>
      </c>
      <c r="F2" s="34" t="s">
        <v>32</v>
      </c>
      <c r="G2" s="33" t="s">
        <v>26</v>
      </c>
      <c r="H2" s="34" t="s">
        <v>9</v>
      </c>
      <c r="I2" s="33" t="s">
        <v>27</v>
      </c>
      <c r="J2" s="33" t="s">
        <v>28</v>
      </c>
      <c r="K2" s="33" t="s">
        <v>29</v>
      </c>
      <c r="L2" s="33" t="s">
        <v>30</v>
      </c>
      <c r="M2" s="33" t="s">
        <v>18</v>
      </c>
      <c r="N2" s="33" t="s">
        <v>17</v>
      </c>
      <c r="O2" s="33" t="s">
        <v>16</v>
      </c>
      <c r="P2" s="34" t="s">
        <v>20</v>
      </c>
      <c r="Q2" s="35" t="s">
        <v>19</v>
      </c>
    </row>
    <row r="3" spans="1:18" s="1" customFormat="1" ht="16.5" thickTop="1" x14ac:dyDescent="0.25">
      <c r="A3" s="26" t="s">
        <v>12</v>
      </c>
      <c r="B3" s="5"/>
      <c r="C3" s="31"/>
      <c r="D3" s="5"/>
      <c r="E3" s="31"/>
      <c r="F3" s="31"/>
      <c r="G3" s="5"/>
      <c r="H3" s="31"/>
      <c r="I3" s="5"/>
      <c r="J3" s="5"/>
      <c r="K3" s="5"/>
      <c r="L3" s="5"/>
      <c r="M3" s="5"/>
      <c r="N3" s="5"/>
      <c r="O3" s="5"/>
      <c r="P3" s="14"/>
      <c r="Q3" s="15"/>
    </row>
    <row r="4" spans="1:18" ht="39" x14ac:dyDescent="0.25">
      <c r="A4" s="6" t="s">
        <v>4</v>
      </c>
      <c r="B4" s="18" t="s">
        <v>1</v>
      </c>
      <c r="C4" s="11">
        <v>2</v>
      </c>
      <c r="D4" s="7">
        <v>-8.1241660000000007</v>
      </c>
      <c r="E4" s="11">
        <v>1</v>
      </c>
      <c r="F4" s="11">
        <v>3</v>
      </c>
      <c r="G4" s="7">
        <v>-104.00805666666666</v>
      </c>
      <c r="H4" s="11">
        <v>5</v>
      </c>
      <c r="I4" s="8">
        <v>-0.33097347607979888</v>
      </c>
      <c r="J4" s="8">
        <v>-0.61137381869999996</v>
      </c>
      <c r="K4" s="8">
        <v>16.376455561354401</v>
      </c>
      <c r="L4" s="8">
        <v>31.446073200000001</v>
      </c>
      <c r="M4" s="9">
        <f>(1000+K4)/(1000+I4)</f>
        <v>1.0167129605840943</v>
      </c>
      <c r="N4" s="9">
        <f t="shared" ref="M4:N7" si="0">(1000+L4)/(1000+J4)</f>
        <v>1.0320770580921985</v>
      </c>
      <c r="O4" s="9">
        <f>LN(M4)/LN(N4)</f>
        <v>0.52496313687343321</v>
      </c>
      <c r="P4" s="7">
        <v>17.5</v>
      </c>
      <c r="Q4" s="16">
        <v>1.0308433862947399</v>
      </c>
    </row>
    <row r="5" spans="1:18" ht="39" x14ac:dyDescent="0.25">
      <c r="A5" s="6" t="s">
        <v>6</v>
      </c>
      <c r="B5" s="18" t="s">
        <v>2</v>
      </c>
      <c r="C5" s="11">
        <v>3</v>
      </c>
      <c r="D5" s="7">
        <v>-7.4544846666666666</v>
      </c>
      <c r="E5" s="11">
        <v>4</v>
      </c>
      <c r="F5" s="11">
        <v>3</v>
      </c>
      <c r="G5" s="7">
        <v>-93.724663333333339</v>
      </c>
      <c r="H5" s="11">
        <v>6</v>
      </c>
      <c r="I5" s="8">
        <v>0.22861103230620294</v>
      </c>
      <c r="J5" s="8">
        <v>0.44714423739999998</v>
      </c>
      <c r="K5" s="8">
        <v>16.365452276610128</v>
      </c>
      <c r="L5" s="8">
        <v>31.404836800000002</v>
      </c>
      <c r="M5" s="9">
        <f t="shared" si="0"/>
        <v>1.0161331530275359</v>
      </c>
      <c r="N5" s="9">
        <f t="shared" si="0"/>
        <v>1.0309438561956192</v>
      </c>
      <c r="O5" s="9">
        <f>LN(M5)/LN(N5)</f>
        <v>0.52516912576194852</v>
      </c>
      <c r="P5" s="7">
        <v>14.9</v>
      </c>
      <c r="Q5" s="16">
        <v>1.0314159395985043</v>
      </c>
    </row>
    <row r="6" spans="1:18" x14ac:dyDescent="0.25">
      <c r="A6" s="6" t="s">
        <v>7</v>
      </c>
      <c r="B6" s="18" t="s">
        <v>3</v>
      </c>
      <c r="C6" s="11">
        <v>3</v>
      </c>
      <c r="D6" s="7">
        <v>-18.853729999999999</v>
      </c>
      <c r="E6" s="11">
        <v>2</v>
      </c>
      <c r="F6" s="11">
        <v>3</v>
      </c>
      <c r="G6" s="7">
        <v>-111.07286666666666</v>
      </c>
      <c r="H6" s="11">
        <v>7</v>
      </c>
      <c r="I6" s="8">
        <v>-1.56164844719342</v>
      </c>
      <c r="J6" s="8">
        <v>-2.92</v>
      </c>
      <c r="K6" s="8">
        <v>14.340007831408652</v>
      </c>
      <c r="L6" s="8">
        <v>27.549233399999999</v>
      </c>
      <c r="M6" s="9">
        <f t="shared" si="0"/>
        <v>1.0159265279161915</v>
      </c>
      <c r="N6" s="9">
        <f t="shared" si="0"/>
        <v>1.0305584641152163</v>
      </c>
      <c r="O6" s="9">
        <f>LN(M6)/LN(N6)</f>
        <v>0.52493632817614178</v>
      </c>
      <c r="P6" s="7">
        <v>19</v>
      </c>
      <c r="Q6" s="16">
        <v>1.030517844569999</v>
      </c>
    </row>
    <row r="7" spans="1:18" ht="39" x14ac:dyDescent="0.25">
      <c r="A7" s="6" t="s">
        <v>5</v>
      </c>
      <c r="B7" s="18" t="s">
        <v>3</v>
      </c>
      <c r="C7" s="11">
        <v>3</v>
      </c>
      <c r="D7" s="7">
        <v>15.188139999999999</v>
      </c>
      <c r="E7" s="11">
        <v>2</v>
      </c>
      <c r="F7" s="11">
        <v>2</v>
      </c>
      <c r="G7" s="7">
        <v>-90.538219999999995</v>
      </c>
      <c r="H7" s="11">
        <v>2</v>
      </c>
      <c r="I7" s="8">
        <v>-4.2804858404881241</v>
      </c>
      <c r="J7" s="10">
        <v>-8.1199999999999992</v>
      </c>
      <c r="K7" s="8">
        <v>12.258816283197804</v>
      </c>
      <c r="L7" s="8">
        <v>23.520107924994889</v>
      </c>
      <c r="M7" s="9">
        <f t="shared" si="0"/>
        <v>1.0166104027173222</v>
      </c>
      <c r="N7" s="9">
        <f t="shared" si="0"/>
        <v>1.0318991288512673</v>
      </c>
      <c r="O7" s="9">
        <f>LN(M7)/LN(N7)</f>
        <v>0.52463301700609222</v>
      </c>
      <c r="P7" s="7">
        <v>12.7</v>
      </c>
      <c r="Q7" s="16">
        <v>1.0319087974734793</v>
      </c>
    </row>
    <row r="8" spans="1:18" x14ac:dyDescent="0.25">
      <c r="A8" s="12"/>
      <c r="B8" s="19"/>
      <c r="C8" s="25"/>
      <c r="D8" s="13"/>
      <c r="E8" s="25"/>
      <c r="F8" s="25"/>
      <c r="G8" s="13"/>
      <c r="H8" s="25"/>
      <c r="I8" s="13"/>
      <c r="J8" s="13"/>
      <c r="K8" s="13"/>
      <c r="L8" s="13"/>
      <c r="M8" s="17" t="s">
        <v>39</v>
      </c>
      <c r="N8" s="25"/>
      <c r="O8" s="41" t="s">
        <v>34</v>
      </c>
      <c r="P8" s="17"/>
      <c r="Q8" s="42"/>
    </row>
    <row r="9" spans="1:18" ht="20.100000000000001" customHeight="1" x14ac:dyDescent="0.25">
      <c r="A9" s="36" t="s">
        <v>41</v>
      </c>
      <c r="B9" s="28"/>
      <c r="C9" s="37"/>
      <c r="D9" s="38"/>
      <c r="E9" s="28"/>
      <c r="F9" s="37"/>
      <c r="G9" s="38"/>
      <c r="H9" s="28"/>
      <c r="I9" s="39"/>
      <c r="J9" s="39"/>
      <c r="K9" s="39"/>
      <c r="L9" s="39"/>
      <c r="M9" s="39"/>
      <c r="N9" s="39"/>
      <c r="O9" s="39"/>
      <c r="P9" s="28"/>
      <c r="Q9" s="40"/>
    </row>
    <row r="10" spans="1:18" s="21" customFormat="1" x14ac:dyDescent="0.25">
      <c r="A10" s="48" t="s">
        <v>22</v>
      </c>
      <c r="B10" s="51" t="s">
        <v>8</v>
      </c>
      <c r="C10" s="51">
        <v>5</v>
      </c>
      <c r="D10" s="51">
        <v>6</v>
      </c>
      <c r="E10" s="51">
        <v>4</v>
      </c>
      <c r="F10" s="51">
        <v>4</v>
      </c>
      <c r="G10" s="51">
        <v>-91</v>
      </c>
      <c r="H10" s="51">
        <v>2</v>
      </c>
      <c r="I10" s="52">
        <v>-3.5827868743306679</v>
      </c>
      <c r="J10" s="51">
        <v>-6.7859999999999996</v>
      </c>
      <c r="K10" s="51">
        <v>13.894699418054879</v>
      </c>
      <c r="L10" s="51">
        <v>26.655999999999999</v>
      </c>
      <c r="M10" s="53">
        <v>1.0175399999999999</v>
      </c>
      <c r="N10" s="53">
        <v>1.0336700000000001</v>
      </c>
      <c r="O10" s="53">
        <v>0.52510000000000001</v>
      </c>
      <c r="P10" s="51">
        <v>5</v>
      </c>
      <c r="Q10" s="54">
        <f>EXP((18.03*1000/(P10+273.15)-32.42)/1000)</f>
        <v>1.0329317721232694</v>
      </c>
    </row>
    <row r="11" spans="1:18" s="21" customFormat="1" x14ac:dyDescent="0.25">
      <c r="A11" s="49" t="s">
        <v>23</v>
      </c>
      <c r="B11" s="11" t="s">
        <v>8</v>
      </c>
      <c r="C11" s="11">
        <v>2</v>
      </c>
      <c r="D11" s="11">
        <v>10</v>
      </c>
      <c r="E11" s="11">
        <v>4</v>
      </c>
      <c r="F11" s="11">
        <v>4</v>
      </c>
      <c r="G11" s="11">
        <v>-90</v>
      </c>
      <c r="H11" s="11">
        <v>3</v>
      </c>
      <c r="I11" s="8">
        <v>-3.4776321392941956</v>
      </c>
      <c r="J11" s="11">
        <v>-6.5949999999999998</v>
      </c>
      <c r="K11" s="11">
        <v>14.045356003641762</v>
      </c>
      <c r="L11" s="11">
        <v>26.943000000000001</v>
      </c>
      <c r="M11" s="9">
        <v>1.0175799999999999</v>
      </c>
      <c r="N11" s="9">
        <v>1.03376</v>
      </c>
      <c r="O11" s="9">
        <v>0.52500000000000002</v>
      </c>
      <c r="P11" s="11">
        <v>5</v>
      </c>
      <c r="Q11" s="55">
        <f>EXP((18.03*1000/(P11+273.15)-32.42)/1000)</f>
        <v>1.0329317721232694</v>
      </c>
    </row>
    <row r="12" spans="1:18" x14ac:dyDescent="0.25">
      <c r="A12" s="49" t="s">
        <v>24</v>
      </c>
      <c r="B12" s="11" t="s">
        <v>8</v>
      </c>
      <c r="C12" s="11">
        <v>5</v>
      </c>
      <c r="D12" s="11">
        <v>9</v>
      </c>
      <c r="E12" s="11">
        <v>2</v>
      </c>
      <c r="F12" s="11">
        <v>4</v>
      </c>
      <c r="G12" s="11">
        <v>-90</v>
      </c>
      <c r="H12" s="11">
        <v>2</v>
      </c>
      <c r="I12" s="8">
        <v>-3.4304309736338245</v>
      </c>
      <c r="J12" s="11">
        <v>-6.5039999999999996</v>
      </c>
      <c r="K12" s="11">
        <v>12.537598339677158</v>
      </c>
      <c r="L12" s="11">
        <v>24.053000000000001</v>
      </c>
      <c r="M12" s="9">
        <v>1.0160199999999999</v>
      </c>
      <c r="N12" s="9">
        <v>1.0307599999999999</v>
      </c>
      <c r="O12" s="9">
        <v>0.52470000000000006</v>
      </c>
      <c r="P12" s="11">
        <v>15</v>
      </c>
      <c r="Q12" s="55">
        <f>EXP((18.03*1000/(P12+273.15)-32.42)/1000)</f>
        <v>1.0306107393114348</v>
      </c>
    </row>
    <row r="13" spans="1:18" x14ac:dyDescent="0.25">
      <c r="A13" s="49" t="s">
        <v>25</v>
      </c>
      <c r="B13" s="11" t="s">
        <v>8</v>
      </c>
      <c r="C13" s="11">
        <v>5</v>
      </c>
      <c r="D13" s="11">
        <v>8</v>
      </c>
      <c r="E13" s="11">
        <v>3</v>
      </c>
      <c r="F13" s="11">
        <v>3</v>
      </c>
      <c r="G13" s="11">
        <v>-66</v>
      </c>
      <c r="H13" s="11">
        <v>3</v>
      </c>
      <c r="I13" s="8">
        <v>-3.4139497927277995</v>
      </c>
      <c r="J13" s="11">
        <v>-6.4710000000000001</v>
      </c>
      <c r="K13" s="11">
        <v>10.443948463650043</v>
      </c>
      <c r="L13" s="8">
        <v>20</v>
      </c>
      <c r="M13" s="9">
        <v>1.0139100000000001</v>
      </c>
      <c r="N13" s="9">
        <v>1.02664</v>
      </c>
      <c r="O13" s="9">
        <v>0.5252</v>
      </c>
      <c r="P13" s="11">
        <v>35</v>
      </c>
      <c r="Q13" s="55">
        <f>EXP((18.03*1000/(P13+273.15)-32.42)/1000)</f>
        <v>1.0264338013075498</v>
      </c>
    </row>
    <row r="14" spans="1:18" x14ac:dyDescent="0.25">
      <c r="A14" s="50"/>
      <c r="B14" s="17"/>
      <c r="C14" s="17"/>
      <c r="D14" s="17"/>
      <c r="E14" s="17"/>
      <c r="F14" s="17"/>
      <c r="G14" s="17"/>
      <c r="H14" s="17"/>
      <c r="I14" s="17"/>
      <c r="J14" s="17"/>
      <c r="K14" s="17"/>
      <c r="L14" s="17"/>
      <c r="M14" s="3" t="s">
        <v>39</v>
      </c>
      <c r="N14" s="25"/>
      <c r="O14" s="41" t="s">
        <v>13</v>
      </c>
      <c r="P14" s="17"/>
      <c r="Q14" s="44"/>
    </row>
    <row r="15" spans="1:18" x14ac:dyDescent="0.25">
      <c r="M15" s="56"/>
      <c r="N15" s="56" t="s">
        <v>33</v>
      </c>
      <c r="O15" s="24"/>
      <c r="P15" s="23"/>
    </row>
    <row r="16" spans="1:18" x14ac:dyDescent="0.25">
      <c r="M16" s="2"/>
      <c r="N16" s="43" t="s">
        <v>38</v>
      </c>
      <c r="O16" s="45">
        <v>0.52500000000000002</v>
      </c>
      <c r="P16" s="23"/>
      <c r="R16" s="22"/>
    </row>
    <row r="17" spans="1:19" x14ac:dyDescent="0.25">
      <c r="M17" s="2"/>
      <c r="N17" s="29" t="s">
        <v>14</v>
      </c>
      <c r="O17" s="46">
        <v>2.0617721074439406E-4</v>
      </c>
      <c r="P17" s="23"/>
      <c r="S17" s="27"/>
    </row>
    <row r="18" spans="1:19" x14ac:dyDescent="0.25">
      <c r="M18" s="2"/>
      <c r="N18" s="30" t="s">
        <v>15</v>
      </c>
      <c r="O18" s="47">
        <v>6.9999999999999994E-5</v>
      </c>
      <c r="P18" s="23"/>
    </row>
    <row r="19" spans="1:19" ht="15.95" customHeight="1" x14ac:dyDescent="0.25">
      <c r="A19" s="58" t="s">
        <v>35</v>
      </c>
      <c r="B19" s="58"/>
      <c r="C19" s="58"/>
      <c r="D19" s="58"/>
      <c r="E19" s="58"/>
      <c r="F19" s="58"/>
      <c r="G19" s="58"/>
      <c r="H19" s="58"/>
      <c r="I19" s="58"/>
      <c r="J19" s="58"/>
      <c r="K19" s="58"/>
      <c r="L19" s="58"/>
      <c r="M19" s="58"/>
      <c r="N19" s="58"/>
      <c r="O19" s="58"/>
      <c r="P19" s="58"/>
      <c r="Q19" s="58"/>
    </row>
    <row r="20" spans="1:19" ht="27.95" customHeight="1" x14ac:dyDescent="0.25">
      <c r="A20" s="59" t="s">
        <v>10</v>
      </c>
      <c r="B20" s="59"/>
      <c r="C20" s="59"/>
      <c r="D20" s="59"/>
      <c r="E20" s="59"/>
      <c r="F20" s="59"/>
      <c r="G20" s="59"/>
      <c r="H20" s="59"/>
      <c r="I20" s="59"/>
      <c r="J20" s="59"/>
      <c r="K20" s="59"/>
      <c r="L20" s="59"/>
      <c r="M20" s="59"/>
      <c r="N20" s="59"/>
      <c r="O20" s="59"/>
      <c r="P20" s="59"/>
      <c r="Q20" s="59"/>
    </row>
    <row r="21" spans="1:19" ht="16.5" x14ac:dyDescent="0.25">
      <c r="A21" s="57" t="s">
        <v>36</v>
      </c>
      <c r="B21" s="57"/>
      <c r="C21" s="57"/>
      <c r="D21" s="57"/>
      <c r="E21" s="57"/>
      <c r="F21" s="57"/>
      <c r="G21" s="57"/>
      <c r="H21" s="57"/>
      <c r="I21" s="57"/>
      <c r="J21" s="57"/>
      <c r="K21" s="57"/>
      <c r="L21" s="57"/>
      <c r="M21" s="57"/>
      <c r="N21" s="57"/>
      <c r="O21" s="57"/>
      <c r="P21" s="57"/>
      <c r="Q21" s="57"/>
    </row>
    <row r="22" spans="1:19" ht="16.5" x14ac:dyDescent="0.25">
      <c r="A22" s="57" t="s">
        <v>37</v>
      </c>
      <c r="B22" s="57"/>
      <c r="C22" s="57"/>
      <c r="D22" s="57"/>
      <c r="E22" s="57"/>
      <c r="F22" s="57"/>
      <c r="G22" s="57"/>
      <c r="H22" s="57"/>
      <c r="I22" s="57"/>
      <c r="J22" s="57"/>
      <c r="K22" s="57"/>
      <c r="L22" s="57"/>
      <c r="M22" s="57"/>
      <c r="N22" s="57"/>
      <c r="O22" s="57"/>
      <c r="P22" s="57"/>
      <c r="Q22" s="57"/>
    </row>
  </sheetData>
  <mergeCells count="4">
    <mergeCell ref="A22:Q22"/>
    <mergeCell ref="A19:Q19"/>
    <mergeCell ref="A20:Q20"/>
    <mergeCell ref="A21:Q21"/>
  </mergeCells>
  <pageMargins left="0.7" right="0.7" top="0.75" bottom="0.75" header="0.3" footer="0.3"/>
  <pageSetup scale="85"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F2CFA-FEE8-4A3E-8CCA-3FA0156F04CB}">
  <dimension ref="A1"/>
  <sheetViews>
    <sheetView workbookViewId="0">
      <selection activeCell="A2" sqref="A2"/>
    </sheetView>
  </sheetViews>
  <sheetFormatPr defaultRowHeight="15.75" x14ac:dyDescent="0.25"/>
  <sheetData>
    <row r="1" spans="1:1" x14ac:dyDescent="0.25">
      <c r="A1"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G49634</vt:lpstr>
      <vt:lpstr>Summary!Print_Area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Jennifer Olivarez</cp:lastModifiedBy>
  <cp:lastPrinted>2022-01-05T17:15:10Z</cp:lastPrinted>
  <dcterms:created xsi:type="dcterms:W3CDTF">2021-05-19T20:16:11Z</dcterms:created>
  <dcterms:modified xsi:type="dcterms:W3CDTF">2022-03-18T21:37:16Z</dcterms:modified>
</cp:coreProperties>
</file>