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codeName="ThisWorkbook" autoCompressPictures="0"/>
  <mc:AlternateContent xmlns:mc="http://schemas.openxmlformats.org/markup-compatibility/2006">
    <mc:Choice Requires="x15">
      <x15ac:absPath xmlns:x15ac="http://schemas.microsoft.com/office/spreadsheetml/2010/11/ac" url="G:\Geology\Editorial\July-2022\G49634-jKelson\1-Supp-Mat\"/>
    </mc:Choice>
  </mc:AlternateContent>
  <xr:revisionPtr revIDLastSave="0" documentId="13_ncr:1_{9F8E4E7B-1DC9-405B-9471-B9CBBD60B52D}" xr6:coauthVersionLast="47" xr6:coauthVersionMax="47" xr10:uidLastSave="{00000000-0000-0000-0000-000000000000}"/>
  <bookViews>
    <workbookView xWindow="-120" yWindow="-120" windowWidth="20730" windowHeight="10215" tabRatio="840" xr2:uid="{00000000-000D-0000-FFFF-FFFF00000000}"/>
  </bookViews>
  <sheets>
    <sheet name="Instructions" sheetId="2" r:id="rId1"/>
    <sheet name="Data Source" sheetId="3" r:id="rId2"/>
    <sheet name="Sample Means" sheetId="4" r:id="rId3"/>
    <sheet name="Methodology" sheetId="5" r:id="rId4"/>
    <sheet name="Sample + Standard Replicates" sheetId="1" r:id="rId5"/>
    <sheet name="Additional Sample Info" sheetId="8" r:id="rId6"/>
    <sheet name="G49634" sheetId="9"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AA9" i="4" l="1"/>
  <c r="AD9" i="4" s="1"/>
  <c r="AD14" i="4"/>
  <c r="AD13" i="4"/>
  <c r="AD12" i="4"/>
  <c r="AD11" i="4"/>
  <c r="AD10" i="4"/>
  <c r="AE9" i="4"/>
  <c r="AA14" i="4"/>
  <c r="AA13" i="4"/>
  <c r="AA12" i="4"/>
  <c r="AA11" i="4"/>
  <c r="AA10" i="4"/>
  <c r="BW36" i="1"/>
  <c r="BW31" i="1"/>
  <c r="BW26" i="1"/>
  <c r="BW21" i="1"/>
  <c r="BW15" i="1"/>
  <c r="BW9" i="1"/>
  <c r="BG87" i="1"/>
  <c r="BG86" i="1"/>
  <c r="BG85" i="1"/>
  <c r="BG84" i="1"/>
  <c r="BG83" i="1"/>
  <c r="BG82" i="1"/>
  <c r="BG81" i="1"/>
  <c r="BG80" i="1"/>
  <c r="BG78" i="1"/>
  <c r="BG77" i="1"/>
  <c r="BG76" i="1"/>
  <c r="BG75" i="1"/>
  <c r="BG74" i="1"/>
  <c r="BG73" i="1"/>
  <c r="BG72" i="1"/>
  <c r="BG71" i="1"/>
  <c r="BG70" i="1"/>
  <c r="BG66" i="1"/>
  <c r="BG65" i="1"/>
  <c r="BG64" i="1"/>
  <c r="BG63" i="1"/>
  <c r="BG61" i="1"/>
  <c r="BG60" i="1"/>
  <c r="BG59" i="1"/>
  <c r="BG58" i="1"/>
  <c r="BG57" i="1"/>
  <c r="BG51" i="1"/>
  <c r="BG50" i="1"/>
  <c r="BG49" i="1"/>
  <c r="BG48" i="1"/>
  <c r="BG46" i="1"/>
  <c r="BG45" i="1"/>
  <c r="BG44" i="1"/>
  <c r="BG43" i="1"/>
  <c r="BG42" i="1"/>
  <c r="BG40" i="1"/>
  <c r="BG39" i="1"/>
  <c r="BG38" i="1"/>
  <c r="BG37" i="1"/>
  <c r="BG36" i="1"/>
  <c r="BG33" i="1"/>
  <c r="BG32" i="1"/>
  <c r="BG31" i="1"/>
  <c r="BG28" i="1"/>
  <c r="BG27" i="1"/>
  <c r="BG26" i="1"/>
  <c r="BG21" i="1"/>
  <c r="BG24" i="1"/>
  <c r="BG23" i="1"/>
  <c r="BG22" i="1"/>
  <c r="BG18" i="1"/>
  <c r="BG17" i="1"/>
  <c r="BG16" i="1"/>
  <c r="BG15" i="1"/>
  <c r="BG12" i="1"/>
  <c r="BG11" i="1"/>
  <c r="BG10" i="1"/>
  <c r="BG9" i="1"/>
  <c r="K9" i="1" l="1"/>
  <c r="K177" i="1" l="1"/>
  <c r="K176" i="1"/>
  <c r="K175" i="1"/>
  <c r="K174" i="1"/>
  <c r="K173" i="1"/>
  <c r="K172" i="1"/>
  <c r="K171" i="1"/>
  <c r="K170" i="1"/>
  <c r="K169" i="1"/>
  <c r="K168" i="1"/>
  <c r="K167" i="1"/>
  <c r="K166" i="1"/>
  <c r="K165" i="1"/>
  <c r="K164" i="1"/>
  <c r="K163" i="1"/>
  <c r="K162" i="1"/>
  <c r="K161" i="1"/>
  <c r="K160" i="1"/>
  <c r="K159" i="1"/>
  <c r="K158" i="1"/>
  <c r="K157" i="1"/>
  <c r="K156" i="1"/>
  <c r="K155" i="1"/>
  <c r="K154" i="1"/>
  <c r="K153" i="1"/>
  <c r="K152" i="1"/>
  <c r="K151" i="1"/>
  <c r="K150" i="1"/>
  <c r="K149" i="1"/>
  <c r="K148" i="1"/>
  <c r="K147" i="1"/>
  <c r="K146" i="1"/>
  <c r="K145" i="1"/>
  <c r="K144" i="1"/>
  <c r="K143" i="1"/>
  <c r="K142" i="1"/>
  <c r="K141" i="1"/>
  <c r="K140" i="1"/>
  <c r="K139" i="1"/>
  <c r="K138" i="1"/>
  <c r="K137" i="1"/>
  <c r="K136" i="1"/>
  <c r="K131" i="1"/>
  <c r="K130" i="1"/>
  <c r="K129" i="1"/>
  <c r="K128" i="1"/>
  <c r="K127" i="1"/>
  <c r="K126" i="1"/>
  <c r="K125" i="1"/>
  <c r="K124" i="1"/>
  <c r="K123" i="1"/>
  <c r="K122" i="1"/>
  <c r="K121" i="1"/>
  <c r="K120" i="1"/>
  <c r="K119" i="1"/>
  <c r="K118" i="1"/>
  <c r="K117" i="1"/>
  <c r="K116" i="1"/>
  <c r="K110" i="1"/>
  <c r="K109" i="1"/>
  <c r="K108" i="1"/>
  <c r="K107" i="1"/>
  <c r="K106" i="1"/>
  <c r="K105" i="1"/>
  <c r="K104" i="1"/>
  <c r="K103" i="1"/>
  <c r="K102" i="1"/>
  <c r="K101" i="1"/>
  <c r="K100" i="1"/>
  <c r="K99" i="1"/>
  <c r="K98" i="1"/>
  <c r="K97" i="1"/>
  <c r="K96" i="1"/>
  <c r="K95" i="1"/>
  <c r="K94" i="1"/>
  <c r="K93" i="1"/>
  <c r="K92" i="1"/>
  <c r="K91" i="1"/>
  <c r="K90" i="1"/>
  <c r="K89" i="1"/>
  <c r="K87" i="1"/>
  <c r="K86" i="1"/>
  <c r="K85" i="1"/>
  <c r="K84" i="1"/>
  <c r="K83" i="1"/>
  <c r="K82" i="1"/>
  <c r="K81" i="1"/>
  <c r="K80" i="1"/>
  <c r="K78" i="1"/>
  <c r="K77" i="1"/>
  <c r="K76" i="1"/>
  <c r="K75" i="1"/>
  <c r="K74" i="1"/>
  <c r="K73" i="1"/>
  <c r="K72" i="1"/>
  <c r="K71" i="1"/>
  <c r="K70" i="1"/>
  <c r="K66" i="1"/>
  <c r="K65" i="1"/>
  <c r="K64" i="1"/>
  <c r="K63" i="1"/>
  <c r="K61" i="1"/>
  <c r="K60" i="1"/>
  <c r="K59" i="1"/>
  <c r="K58" i="1"/>
  <c r="K57" i="1"/>
  <c r="K51" i="1"/>
  <c r="K50" i="1"/>
  <c r="K49" i="1"/>
  <c r="K48" i="1"/>
  <c r="K46" i="1"/>
  <c r="K45" i="1"/>
  <c r="K44" i="1"/>
  <c r="K43" i="1"/>
  <c r="K42" i="1"/>
  <c r="K40" i="1"/>
  <c r="K39" i="1"/>
  <c r="K38" i="1"/>
  <c r="K37" i="1"/>
  <c r="K36" i="1"/>
  <c r="K33" i="1"/>
  <c r="K32" i="1"/>
  <c r="K31" i="1"/>
  <c r="K28" i="1"/>
  <c r="K27" i="1"/>
  <c r="K26" i="1"/>
  <c r="K23" i="1"/>
  <c r="K22" i="1"/>
  <c r="K21" i="1"/>
  <c r="K18" i="1"/>
  <c r="K17" i="1"/>
  <c r="K16" i="1"/>
  <c r="K15" i="1"/>
  <c r="K12" i="1"/>
  <c r="K11" i="1"/>
  <c r="K10" i="1"/>
  <c r="K135" i="1"/>
  <c r="K134" i="1"/>
  <c r="K133" i="1"/>
  <c r="K132" i="1"/>
  <c r="K115" i="1"/>
  <c r="K114" i="1"/>
  <c r="K113" i="1"/>
  <c r="K112" i="1"/>
  <c r="AC9" i="4" l="1"/>
  <c r="AC14" i="4" l="1"/>
  <c r="AE14" i="4" s="1"/>
  <c r="AC13" i="4"/>
  <c r="AE13" i="4" s="1"/>
  <c r="AC12" i="4"/>
  <c r="AE12" i="4" s="1"/>
  <c r="AC11" i="4"/>
  <c r="AE11" i="4" s="1"/>
  <c r="AC10" i="4"/>
  <c r="AE10" i="4" s="1"/>
</calcChain>
</file>

<file path=xl/sharedStrings.xml><?xml version="1.0" encoding="utf-8"?>
<sst xmlns="http://schemas.openxmlformats.org/spreadsheetml/2006/main" count="2299" uniqueCount="541">
  <si>
    <t>SampNum</t>
  </si>
  <si>
    <t>Reference</t>
  </si>
  <si>
    <t>Mineralogy</t>
  </si>
  <si>
    <t>Mineralogy2</t>
  </si>
  <si>
    <t>Latitude</t>
  </si>
  <si>
    <t>Age</t>
  </si>
  <si>
    <t>Date</t>
  </si>
  <si>
    <t>Time</t>
  </si>
  <si>
    <t>AnalysisID</t>
  </si>
  <si>
    <t>MassSpec</t>
  </si>
  <si>
    <t>FormT</t>
  </si>
  <si>
    <t>erFormT</t>
  </si>
  <si>
    <t>rxnTemp</t>
  </si>
  <si>
    <t>SampYN</t>
  </si>
  <si>
    <t>RefYN</t>
  </si>
  <si>
    <t>Bad</t>
  </si>
  <si>
    <t>ARF_ID1</t>
  </si>
  <si>
    <t>ARF_ID2</t>
  </si>
  <si>
    <t>ARF_ID3</t>
  </si>
  <si>
    <t>d45</t>
  </si>
  <si>
    <t>sd_d45</t>
  </si>
  <si>
    <t>d46</t>
  </si>
  <si>
    <t>sd_d46</t>
  </si>
  <si>
    <t>d47</t>
  </si>
  <si>
    <t>sd_d47</t>
  </si>
  <si>
    <t>d48</t>
  </si>
  <si>
    <t>sd_d48</t>
  </si>
  <si>
    <t>d49</t>
  </si>
  <si>
    <t>sd_d49</t>
  </si>
  <si>
    <t>d13C_wg_VPDB</t>
  </si>
  <si>
    <t>d18O_wg_VSMOW</t>
  </si>
  <si>
    <t>d13C</t>
  </si>
  <si>
    <t>d18O</t>
  </si>
  <si>
    <t>D47</t>
  </si>
  <si>
    <t>seD47</t>
  </si>
  <si>
    <t>D48</t>
  </si>
  <si>
    <t>D49</t>
  </si>
  <si>
    <t>SlopeEGL</t>
  </si>
  <si>
    <t>N</t>
  </si>
  <si>
    <t>V</t>
  </si>
  <si>
    <t>doi number</t>
  </si>
  <si>
    <t>text string</t>
  </si>
  <si>
    <t>MAT253, Perspective, etc.</t>
  </si>
  <si>
    <t>Cycles per acquisition</t>
  </si>
  <si>
    <t>numeric</t>
  </si>
  <si>
    <t>cycles/acq</t>
  </si>
  <si>
    <t>Acquisitions per replicate</t>
  </si>
  <si>
    <t>m/z</t>
  </si>
  <si>
    <t>44, 47, etc.</t>
  </si>
  <si>
    <t>Volatage on m/z 44</t>
  </si>
  <si>
    <t>LIDI method used?</t>
  </si>
  <si>
    <t>Y or N</t>
  </si>
  <si>
    <t>long integration dual inlet (LIDI)</t>
  </si>
  <si>
    <t>Background correction used?</t>
  </si>
  <si>
    <t>Centering m/z</t>
  </si>
  <si>
    <t>Item</t>
  </si>
  <si>
    <t>Value</t>
  </si>
  <si>
    <t>Value Type</t>
  </si>
  <si>
    <t>Units</t>
  </si>
  <si>
    <t>Comment</t>
  </si>
  <si>
    <t>Instrument Model</t>
  </si>
  <si>
    <t>s</t>
  </si>
  <si>
    <t>acq/rep</t>
  </si>
  <si>
    <t>Background correction method?</t>
  </si>
  <si>
    <t>e.g. "once daily" or "every sample"</t>
  </si>
  <si>
    <t>e.g. 26 or 8</t>
  </si>
  <si>
    <t>e.g. 16</t>
  </si>
  <si>
    <t>Acid digestions method</t>
  </si>
  <si>
    <t>Acid temperature</t>
  </si>
  <si>
    <t>ºC</t>
  </si>
  <si>
    <t>Acid density</t>
  </si>
  <si>
    <t>g/cm^3</t>
  </si>
  <si>
    <t>Reaction time</t>
  </si>
  <si>
    <t>Porapak temperature</t>
  </si>
  <si>
    <t>Mass Spectrometric Analysis</t>
  </si>
  <si>
    <t>Sample Preparation Information</t>
  </si>
  <si>
    <t>Method of Preparing Powder</t>
  </si>
  <si>
    <t>crushed, milled, filtered, etc.</t>
  </si>
  <si>
    <t>minutes</t>
  </si>
  <si>
    <t>Silver wool used?</t>
  </si>
  <si>
    <t>Porapak method</t>
  </si>
  <si>
    <t>GC, staticPPQ = single U-trap, no He-carrier gas, He-PPQ = self-packed PPQ with He-carrier gas</t>
  </si>
  <si>
    <t>abbreviation</t>
  </si>
  <si>
    <t>acronym</t>
  </si>
  <si>
    <t>Authors</t>
  </si>
  <si>
    <t>Journal</t>
  </si>
  <si>
    <t>Publication Year</t>
  </si>
  <si>
    <t>Volume</t>
  </si>
  <si>
    <t>Pages</t>
  </si>
  <si>
    <t>AB Lastname, JK Second, CD Third, and MN Lastperson</t>
  </si>
  <si>
    <t>list all author names with no periods, initials then lastname</t>
  </si>
  <si>
    <t>YYYY</t>
  </si>
  <si>
    <t xml:space="preserve">Issue No. </t>
  </si>
  <si>
    <t>PPP-PPP</t>
  </si>
  <si>
    <t>e.g. 245-250 (no letters unless part of page number)</t>
  </si>
  <si>
    <t>doi:10.XXXX/…</t>
  </si>
  <si>
    <t>do not include https:// or period at the end</t>
  </si>
  <si>
    <t>Data reduction</t>
  </si>
  <si>
    <t>Gas standards used in ARF corrections?</t>
  </si>
  <si>
    <t>information about choice of correction windows or how they are defined (by date, by Day #)</t>
  </si>
  <si>
    <t>porapak fractionation, d18O or d13C offset, etc.</t>
  </si>
  <si>
    <t>Carb standards used in ARF corrections?</t>
  </si>
  <si>
    <t>LFW = long fixed window, VMW = variable-length moving window, FMW = fixed length moving window, DM = daily modeled values (polynomial fit)</t>
  </si>
  <si>
    <t>CAB = common acid bath, MCR = McCrea vessel, IND = (Kiel) individual reaction vessels, etc.</t>
  </si>
  <si>
    <t>Sample Preparation System</t>
  </si>
  <si>
    <t>MOL = manual off-line, AKD = Automated Kiel Device, AOL = Automated Off-line, AIL = Automated in-line (e.g. "Passey device")</t>
  </si>
  <si>
    <t>Reference frame calculation method</t>
  </si>
  <si>
    <t>ARF = absolute reference frame, does not need to be exclusively gas standards</t>
  </si>
  <si>
    <t>ARF = absolute reference frame, does not need to be exclusively carb standards</t>
  </si>
  <si>
    <t>Comments on ARF correction</t>
  </si>
  <si>
    <t>Additional corrections?</t>
  </si>
  <si>
    <t>i.e. formation temperature is known (can be synthetic, biogenic, natural)</t>
  </si>
  <si>
    <t>Study includes calibration data?</t>
  </si>
  <si>
    <t>Study includes synthetic precipitates?</t>
  </si>
  <si>
    <t>Study includes biogenic carbonates?</t>
  </si>
  <si>
    <t>Study includes inorganic/natural carbonates?</t>
  </si>
  <si>
    <t>e.g. cave carbonates, soil carbonates</t>
  </si>
  <si>
    <t>e.g. mollusks, forams</t>
  </si>
  <si>
    <t>Additional information</t>
  </si>
  <si>
    <t>Related publication citation for method</t>
  </si>
  <si>
    <t>Any other information</t>
  </si>
  <si>
    <t>INSTRUCTIONS</t>
  </si>
  <si>
    <t>Sample + Standard Replicates</t>
  </si>
  <si>
    <r>
      <t xml:space="preserve">Dominant Mineralogy </t>
    </r>
    <r>
      <rPr>
        <sz val="12"/>
        <color theme="1"/>
        <rFont val="Arial"/>
        <family val="2"/>
      </rPr>
      <t>(C, A, D, S, M, V, W, O, mix, NA)</t>
    </r>
  </si>
  <si>
    <t>Mass Spectrometer ID</t>
  </si>
  <si>
    <t>sd_13</t>
  </si>
  <si>
    <r>
      <t xml:space="preserve">Sample Number: </t>
    </r>
    <r>
      <rPr>
        <sz val="12"/>
        <rFont val="Arial"/>
        <family val="2"/>
      </rPr>
      <t>An integer assigned to each unique sample unknown, also listed in Sample Info/Sample Means tab. This eliminates any uncertainty or guesswork about changing sample naming conventions or typos</t>
    </r>
  </si>
  <si>
    <r>
      <rPr>
        <b/>
        <sz val="12"/>
        <rFont val="Arial"/>
        <family val="2"/>
      </rPr>
      <t xml:space="preserve">Secondary Mineralogy: </t>
    </r>
    <r>
      <rPr>
        <sz val="12"/>
        <rFont val="Arial"/>
        <family val="2"/>
      </rPr>
      <t xml:space="preserve">Second most dominant mineralogy if more than one mineralogy, again abbreviated as above. </t>
    </r>
  </si>
  <si>
    <r>
      <rPr>
        <b/>
        <sz val="12"/>
        <rFont val="Arial"/>
        <family val="2"/>
      </rPr>
      <t xml:space="preserve">Date: </t>
    </r>
    <r>
      <rPr>
        <sz val="12"/>
        <rFont val="Arial"/>
        <family val="2"/>
      </rPr>
      <t>Date of aliquot analysis in format MM/DD/YY</t>
    </r>
  </si>
  <si>
    <r>
      <t xml:space="preserve">Time: </t>
    </r>
    <r>
      <rPr>
        <sz val="12"/>
        <rFont val="Arial"/>
        <family val="2"/>
      </rPr>
      <t>Time of aliquot analysis in format HH:MM in 24-hour format</t>
    </r>
  </si>
  <si>
    <r>
      <rPr>
        <b/>
        <sz val="12"/>
        <rFont val="Arial"/>
        <family val="2"/>
      </rPr>
      <t xml:space="preserve">Analysis ID: </t>
    </r>
    <r>
      <rPr>
        <sz val="12"/>
        <rFont val="Arial"/>
        <family val="2"/>
      </rPr>
      <t>Integer. some kind of increasing counter (can have missing values for samples not part of this study), Day #, or other. Used for defining ARF windows.</t>
    </r>
  </si>
  <si>
    <r>
      <t xml:space="preserve">Formation temperature: </t>
    </r>
    <r>
      <rPr>
        <sz val="12"/>
        <rFont val="Arial"/>
        <family val="2"/>
      </rPr>
      <t>if known, in degrees celcius</t>
    </r>
  </si>
  <si>
    <r>
      <t xml:space="preserve">Error on formation temperature: </t>
    </r>
    <r>
      <rPr>
        <sz val="12"/>
        <rFont val="Arial"/>
        <family val="2"/>
      </rPr>
      <t xml:space="preserve">if known, in degrees celcius. </t>
    </r>
  </si>
  <si>
    <t>Is this aliquot a sample? Y = yes, N = no.</t>
  </si>
  <si>
    <t>D47TE</t>
  </si>
  <si>
    <r>
      <rPr>
        <b/>
        <sz val="12"/>
        <rFont val="Arial"/>
        <family val="2"/>
      </rPr>
      <t>Theoretical Equilibrium Value:</t>
    </r>
    <r>
      <rPr>
        <sz val="12"/>
        <rFont val="Arial"/>
        <family val="2"/>
      </rPr>
      <t xml:space="preserve"> D47_TE assigned for each standard material used in calculating ARF (e.g. 0.0266 for HG). Should have one value for each standard (gas or carbonate), NA for samples</t>
    </r>
  </si>
  <si>
    <t>AFF</t>
  </si>
  <si>
    <r>
      <rPr>
        <b/>
        <sz val="12"/>
        <rFont val="Arial"/>
        <family val="2"/>
      </rPr>
      <t>ARF ID 2: Beginning of Window.</t>
    </r>
    <r>
      <rPr>
        <sz val="12"/>
        <rFont val="Arial"/>
        <family val="2"/>
      </rPr>
      <t xml:space="preserve"> A number from the Analysis ID column that defines the beginning of the measurement session or correction window within a measurement session (e.g. Day # or counter #)</t>
    </r>
  </si>
  <si>
    <r>
      <rPr>
        <b/>
        <sz val="12"/>
        <rFont val="Arial"/>
        <family val="2"/>
      </rPr>
      <t xml:space="preserve">ARF ID 3: End of Window. </t>
    </r>
    <r>
      <rPr>
        <sz val="12"/>
        <rFont val="Arial"/>
        <family val="2"/>
      </rPr>
      <t xml:space="preserve">A number from the Analysis ID column that defines the end of the measurement session or correction window within a measurement session. Same format as ARF ID 2. </t>
    </r>
  </si>
  <si>
    <r>
      <rPr>
        <b/>
        <sz val="12"/>
        <color theme="1"/>
        <rFont val="Arial"/>
        <family val="2"/>
      </rPr>
      <t>Temperature of acid reaction</t>
    </r>
    <r>
      <rPr>
        <sz val="12"/>
        <color theme="1"/>
        <rFont val="Arial"/>
        <family val="2"/>
      </rPr>
      <t xml:space="preserve"> (deg C)</t>
    </r>
  </si>
  <si>
    <r>
      <rPr>
        <b/>
        <sz val="12"/>
        <color theme="1"/>
        <rFont val="Arial"/>
        <family val="2"/>
      </rPr>
      <t xml:space="preserve">d45 </t>
    </r>
    <r>
      <rPr>
        <sz val="12"/>
        <color theme="1"/>
        <rFont val="Arial"/>
        <family val="2"/>
      </rPr>
      <t>(‰, vs. lab working gas)</t>
    </r>
  </si>
  <si>
    <r>
      <rPr>
        <b/>
        <sz val="12"/>
        <color theme="1"/>
        <rFont val="Arial"/>
        <family val="2"/>
      </rPr>
      <t xml:space="preserve">d46 </t>
    </r>
    <r>
      <rPr>
        <sz val="12"/>
        <color theme="1"/>
        <rFont val="Arial"/>
        <family val="2"/>
      </rPr>
      <t>(‰, vs. lab working gas)</t>
    </r>
  </si>
  <si>
    <r>
      <rPr>
        <b/>
        <sz val="12"/>
        <color theme="1"/>
        <rFont val="Arial"/>
        <family val="2"/>
      </rPr>
      <t xml:space="preserve">d47 </t>
    </r>
    <r>
      <rPr>
        <sz val="12"/>
        <color theme="1"/>
        <rFont val="Arial"/>
        <family val="2"/>
      </rPr>
      <t>(‰, vs. lab working gas)</t>
    </r>
  </si>
  <si>
    <r>
      <rPr>
        <b/>
        <sz val="12"/>
        <color theme="1"/>
        <rFont val="Arial"/>
        <family val="2"/>
      </rPr>
      <t xml:space="preserve">d48 </t>
    </r>
    <r>
      <rPr>
        <sz val="12"/>
        <color theme="1"/>
        <rFont val="Arial"/>
        <family val="2"/>
      </rPr>
      <t>(‰, vs. lab working gas)</t>
    </r>
  </si>
  <si>
    <r>
      <rPr>
        <b/>
        <sz val="12"/>
        <color theme="1"/>
        <rFont val="Arial"/>
        <family val="2"/>
      </rPr>
      <t xml:space="preserve">d49 </t>
    </r>
    <r>
      <rPr>
        <sz val="12"/>
        <color theme="1"/>
        <rFont val="Arial"/>
        <family val="2"/>
      </rPr>
      <t>(‰, vs. lab working gas)</t>
    </r>
  </si>
  <si>
    <r>
      <t>Dominant Mineralogy:</t>
    </r>
    <r>
      <rPr>
        <sz val="12"/>
        <rFont val="Arial"/>
        <family val="2"/>
      </rPr>
      <t xml:space="preserve"> Mineralogy of sample if &gt; 70% made up of a single mineralogy. Abbreviated by first letter. C = calcite, A = aragonite, D = dolomite, V = vaterite, S = siderite, W = witherite, M = magnesite, mix = mixture of more than two mineralogies, or where one is not dominant, O = other, NA = unknown. </t>
    </r>
  </si>
  <si>
    <t>Aliquot used to calculate conversion to absolute reference frame? Y = yes, N = no.</t>
  </si>
  <si>
    <t xml:space="preserve">Aliquot removed due to known issue? 1 = removed, 0 = kept. </t>
  </si>
  <si>
    <r>
      <rPr>
        <b/>
        <sz val="12"/>
        <color theme="1"/>
        <rFont val="Arial"/>
        <family val="2"/>
      </rPr>
      <t>sd_d45</t>
    </r>
    <r>
      <rPr>
        <sz val="12"/>
        <color theme="1"/>
        <rFont val="Arial"/>
        <family val="2"/>
      </rPr>
      <t xml:space="preserve"> (‰, 1 standard deviation)</t>
    </r>
  </si>
  <si>
    <r>
      <rPr>
        <b/>
        <sz val="12"/>
        <color theme="1"/>
        <rFont val="Arial"/>
        <family val="2"/>
      </rPr>
      <t>sd_d46</t>
    </r>
    <r>
      <rPr>
        <sz val="12"/>
        <color theme="1"/>
        <rFont val="Arial"/>
        <family val="2"/>
      </rPr>
      <t xml:space="preserve"> (‰, 1 standard deviation)</t>
    </r>
  </si>
  <si>
    <r>
      <rPr>
        <b/>
        <sz val="12"/>
        <color theme="1"/>
        <rFont val="Arial"/>
        <family val="2"/>
      </rPr>
      <t xml:space="preserve">sd_d47 </t>
    </r>
    <r>
      <rPr>
        <sz val="12"/>
        <color theme="1"/>
        <rFont val="Arial"/>
        <family val="2"/>
      </rPr>
      <t>(‰, 1 standard deviation)</t>
    </r>
  </si>
  <si>
    <r>
      <rPr>
        <b/>
        <sz val="12"/>
        <color theme="1"/>
        <rFont val="Arial"/>
        <family val="2"/>
      </rPr>
      <t xml:space="preserve">sd_d48 </t>
    </r>
    <r>
      <rPr>
        <sz val="12"/>
        <color theme="1"/>
        <rFont val="Arial"/>
        <family val="2"/>
      </rPr>
      <t>(‰, 1 standard deviation)</t>
    </r>
  </si>
  <si>
    <r>
      <rPr>
        <b/>
        <sz val="12"/>
        <color theme="1"/>
        <rFont val="Arial"/>
        <family val="2"/>
      </rPr>
      <t>sd_d49</t>
    </r>
    <r>
      <rPr>
        <sz val="12"/>
        <color theme="1"/>
        <rFont val="Arial"/>
        <family val="2"/>
      </rPr>
      <t xml:space="preserve"> (‰, 1 standard deviation)</t>
    </r>
  </si>
  <si>
    <t>repeat these four rows if more than one set of values is used</t>
  </si>
  <si>
    <t>R13_VPDB</t>
  </si>
  <si>
    <t>R18_VSMOW</t>
  </si>
  <si>
    <t>R17_VSMOW</t>
  </si>
  <si>
    <t>Lambda (or beta)</t>
  </si>
  <si>
    <t>e.g. 0.0112372 (Santrock/Gonfiantini) or 0.01118 (Brand/IUPAC)</t>
  </si>
  <si>
    <t>e.g. 0.0020052 (Santrock/Gonfiantini or Brand/IUPAC)</t>
  </si>
  <si>
    <t>e.g. 0.0003799 (Santrock/Gonfiantini) or 0.00038475 (Brand/IUPAC)</t>
  </si>
  <si>
    <t>e.g. 0.5164 (Santrock/Gonfiantini) or 0.528 (Brand/IUPAC)</t>
  </si>
  <si>
    <t>unitless</t>
  </si>
  <si>
    <t xml:space="preserve">This tab includes data about the study design, sample preparation, mass spectrometric analysis, and data processing methods. Enter the requested information in the "Value" column. Columns in green are required. The "Value Type" column indicates the required format of "Value" entries, and the "Units" column indicates the required units. Examples, and clarifications are provided in the "Comment" column. Any additional information that may be relevant now or in the future can be entered in the bottom-most "Other information" row. </t>
  </si>
  <si>
    <t xml:space="preserve">This tab should include rows for all sample replicates and all standard replicates (gas or carbonate) used to convert unknown data into the absolute reference frame. Each row in the table should correspond to a single aliquot of CO2. Individual replicates that have been removed from further analysis can be indicated, but should still be included. Columns in green are required. Detailed information on what is expected in each column is below. Add additional columns with information particularly relevant for the individual study design. In total, this tab (along with certain answers in the Metadata tab) should include enough information for someone to completely reproduce conversion from raw data to final D47 values in the absolute reference frame. </t>
  </si>
  <si>
    <t>SlopeETF</t>
  </si>
  <si>
    <t>IntETF</t>
  </si>
  <si>
    <t>D47rfac</t>
  </si>
  <si>
    <r>
      <t>Final D47 (reference frame, acid corrected)</t>
    </r>
    <r>
      <rPr>
        <sz val="12"/>
        <color theme="1"/>
        <rFont val="Arial"/>
        <family val="2"/>
      </rPr>
      <t xml:space="preserve">: D47rfac = (D47 - d47*SlopeEGL)*SlopeETF + IntETF + AFF. Calculated for each aliquot given listed values in previous columns. </t>
    </r>
  </si>
  <si>
    <r>
      <rPr>
        <b/>
        <sz val="12"/>
        <color theme="1"/>
        <rFont val="Arial"/>
        <family val="2"/>
      </rPr>
      <t>d13C of gas (</t>
    </r>
    <r>
      <rPr>
        <sz val="12"/>
        <color theme="1"/>
        <rFont val="Arial"/>
        <family val="2"/>
      </rPr>
      <t>‰, vs. VPDB)</t>
    </r>
  </si>
  <si>
    <r>
      <rPr>
        <b/>
        <sz val="12"/>
        <color theme="1"/>
        <rFont val="Arial"/>
        <family val="2"/>
      </rPr>
      <t>sd_13</t>
    </r>
    <r>
      <rPr>
        <sz val="12"/>
        <color theme="1"/>
        <rFont val="Arial"/>
        <family val="2"/>
      </rPr>
      <t xml:space="preserve"> (‰, 1 standard deviation)</t>
    </r>
  </si>
  <si>
    <r>
      <rPr>
        <b/>
        <sz val="12"/>
        <color theme="1"/>
        <rFont val="Arial"/>
        <family val="2"/>
      </rPr>
      <t>sd_18</t>
    </r>
    <r>
      <rPr>
        <sz val="12"/>
        <color theme="1"/>
        <rFont val="Arial"/>
        <family val="2"/>
      </rPr>
      <t xml:space="preserve"> (‰, 1 standard deviation)</t>
    </r>
  </si>
  <si>
    <r>
      <rPr>
        <b/>
        <sz val="12"/>
        <color theme="1"/>
        <rFont val="Arial"/>
        <family val="2"/>
      </rPr>
      <t>D47 of gas</t>
    </r>
    <r>
      <rPr>
        <sz val="12"/>
        <color theme="1"/>
        <rFont val="Arial"/>
        <family val="2"/>
      </rPr>
      <t xml:space="preserve"> (‰, raw)</t>
    </r>
  </si>
  <si>
    <r>
      <rPr>
        <b/>
        <sz val="12"/>
        <color theme="1"/>
        <rFont val="Arial"/>
        <family val="2"/>
      </rPr>
      <t>se_47</t>
    </r>
    <r>
      <rPr>
        <sz val="12"/>
        <color theme="1"/>
        <rFont val="Arial"/>
        <family val="2"/>
      </rPr>
      <t xml:space="preserve"> (‰, 1 standard error, analytical error only)</t>
    </r>
  </si>
  <si>
    <r>
      <rPr>
        <b/>
        <sz val="12"/>
        <color theme="1"/>
        <rFont val="Arial"/>
        <family val="2"/>
      </rPr>
      <t>D48 of gas</t>
    </r>
    <r>
      <rPr>
        <sz val="12"/>
        <color theme="1"/>
        <rFont val="Arial"/>
        <family val="2"/>
      </rPr>
      <t xml:space="preserve"> (‰, raw)</t>
    </r>
  </si>
  <si>
    <r>
      <rPr>
        <b/>
        <sz val="12"/>
        <color theme="1"/>
        <rFont val="Arial"/>
        <family val="2"/>
      </rPr>
      <t>D49 of gas</t>
    </r>
    <r>
      <rPr>
        <sz val="12"/>
        <color theme="1"/>
        <rFont val="Arial"/>
        <family val="2"/>
      </rPr>
      <t xml:space="preserve"> (‰, raw)</t>
    </r>
  </si>
  <si>
    <t>d4X</t>
  </si>
  <si>
    <t>sd_d4X</t>
  </si>
  <si>
    <r>
      <rPr>
        <b/>
        <sz val="12"/>
        <color theme="1"/>
        <rFont val="Arial"/>
        <family val="2"/>
      </rPr>
      <t xml:space="preserve">Sample Number </t>
    </r>
    <r>
      <rPr>
        <sz val="12"/>
        <color theme="1"/>
        <rFont val="Arial"/>
        <family val="2"/>
      </rPr>
      <t>(integer)</t>
    </r>
  </si>
  <si>
    <r>
      <rPr>
        <b/>
        <sz val="12"/>
        <color theme="1"/>
        <rFont val="Arial"/>
        <family val="2"/>
      </rPr>
      <t>Secondary Mineralogy (</t>
    </r>
    <r>
      <rPr>
        <sz val="12"/>
        <color theme="1"/>
        <rFont val="Arial"/>
        <family val="2"/>
      </rPr>
      <t>C, A, D, S, M, V, W, O, mix, NA)</t>
    </r>
  </si>
  <si>
    <r>
      <rPr>
        <b/>
        <sz val="12"/>
        <color theme="1"/>
        <rFont val="Arial"/>
        <family val="2"/>
      </rPr>
      <t>Date (</t>
    </r>
    <r>
      <rPr>
        <sz val="12"/>
        <color theme="1"/>
        <rFont val="Arial"/>
        <family val="2"/>
      </rPr>
      <t>MM/DD/YY)</t>
    </r>
  </si>
  <si>
    <r>
      <rPr>
        <b/>
        <sz val="12"/>
        <color theme="1"/>
        <rFont val="Arial"/>
        <family val="2"/>
      </rPr>
      <t>Time (</t>
    </r>
    <r>
      <rPr>
        <sz val="12"/>
        <color theme="1"/>
        <rFont val="Arial"/>
        <family val="2"/>
      </rPr>
      <t>HH:MM)</t>
    </r>
  </si>
  <si>
    <r>
      <t xml:space="preserve">Analysis ID </t>
    </r>
    <r>
      <rPr>
        <sz val="12"/>
        <color theme="1"/>
        <rFont val="Arial"/>
        <family val="2"/>
      </rPr>
      <t>(integer)</t>
    </r>
  </si>
  <si>
    <r>
      <rPr>
        <b/>
        <sz val="12"/>
        <color theme="1"/>
        <rFont val="Arial"/>
        <family val="2"/>
      </rPr>
      <t>Formation Temperature</t>
    </r>
    <r>
      <rPr>
        <sz val="12"/>
        <color theme="1"/>
        <rFont val="Arial"/>
        <family val="2"/>
      </rPr>
      <t xml:space="preserve"> (deg C)</t>
    </r>
  </si>
  <si>
    <r>
      <rPr>
        <b/>
        <sz val="12"/>
        <color theme="1"/>
        <rFont val="Arial"/>
        <family val="2"/>
      </rPr>
      <t>Error in formation tempreature</t>
    </r>
    <r>
      <rPr>
        <sz val="12"/>
        <color theme="1"/>
        <rFont val="Arial"/>
        <family val="2"/>
      </rPr>
      <t xml:space="preserve"> (deg C)</t>
    </r>
  </si>
  <si>
    <r>
      <rPr>
        <b/>
        <sz val="12"/>
        <color theme="1"/>
        <rFont val="Arial"/>
        <family val="2"/>
      </rPr>
      <t xml:space="preserve">Sample? </t>
    </r>
    <r>
      <rPr>
        <sz val="12"/>
        <color theme="1"/>
        <rFont val="Arial"/>
        <family val="2"/>
      </rPr>
      <t>Y = sample, N = not sample</t>
    </r>
  </si>
  <si>
    <r>
      <rPr>
        <b/>
        <sz val="12"/>
        <color theme="1"/>
        <rFont val="Arial"/>
        <family val="2"/>
      </rPr>
      <t>Used in ARF?</t>
    </r>
    <r>
      <rPr>
        <sz val="12"/>
        <color theme="1"/>
        <rFont val="Arial"/>
        <family val="2"/>
      </rPr>
      <t xml:space="preserve"> Y = used in calculating ARF, N = not used</t>
    </r>
  </si>
  <si>
    <r>
      <rPr>
        <b/>
        <sz val="12"/>
        <color theme="1"/>
        <rFont val="Arial"/>
        <family val="2"/>
      </rPr>
      <t xml:space="preserve">Removed? </t>
    </r>
    <r>
      <rPr>
        <sz val="12"/>
        <color theme="1"/>
        <rFont val="Arial"/>
        <family val="2"/>
      </rPr>
      <t>0=good/kept, 1=bad/removed</t>
    </r>
  </si>
  <si>
    <r>
      <t>ARF ID 1</t>
    </r>
    <r>
      <rPr>
        <sz val="12"/>
        <color theme="1"/>
        <rFont val="Arial"/>
        <family val="2"/>
      </rPr>
      <t xml:space="preserve"> (measurement session ID)</t>
    </r>
  </si>
  <si>
    <r>
      <t>ARF ID 2</t>
    </r>
    <r>
      <rPr>
        <sz val="12"/>
        <color theme="1"/>
        <rFont val="Arial"/>
        <family val="2"/>
      </rPr>
      <t xml:space="preserve"> (AnalysisID, beginning of window)</t>
    </r>
  </si>
  <si>
    <r>
      <t xml:space="preserve">ARF ID 3 </t>
    </r>
    <r>
      <rPr>
        <sz val="12"/>
        <color theme="1"/>
        <rFont val="Arial"/>
        <family val="2"/>
      </rPr>
      <t>(AnalysisID, end of window)</t>
    </r>
  </si>
  <si>
    <r>
      <t xml:space="preserve">Slope of Equilibrium Gas Lines </t>
    </r>
    <r>
      <rPr>
        <sz val="12"/>
        <rFont val="Arial"/>
        <family val="2"/>
      </rPr>
      <t>(HG + EG)</t>
    </r>
  </si>
  <si>
    <t>Intercept of Empirical Transfer Function (ETF)</t>
  </si>
  <si>
    <t>sd13</t>
  </si>
  <si>
    <t>sd18</t>
  </si>
  <si>
    <t>extSE</t>
  </si>
  <si>
    <t>permil</t>
  </si>
  <si>
    <t>Long-term reproducability (1sd)</t>
  </si>
  <si>
    <t>1 standard deviation of sample or carbonate standards run many times over a long interval, for calculating external error</t>
  </si>
  <si>
    <r>
      <t xml:space="preserve">Sample Number: </t>
    </r>
    <r>
      <rPr>
        <sz val="12"/>
        <rFont val="Arial"/>
        <family val="2"/>
      </rPr>
      <t xml:space="preserve">An integer assigned to each unique sample unknown. </t>
    </r>
  </si>
  <si>
    <r>
      <rPr>
        <b/>
        <sz val="12"/>
        <color theme="1"/>
        <rFont val="Arial"/>
        <family val="2"/>
      </rPr>
      <t>Number of replicates (N)</t>
    </r>
    <r>
      <rPr>
        <sz val="12"/>
        <color theme="1"/>
        <rFont val="Arial"/>
        <family val="2"/>
      </rPr>
      <t>, number of good replicates averaged together to get this sample mean</t>
    </r>
  </si>
  <si>
    <r>
      <t>external 1SE</t>
    </r>
    <r>
      <rPr>
        <sz val="12"/>
        <color rgb="FF000000"/>
        <rFont val="Arial"/>
        <family val="2"/>
      </rPr>
      <t xml:space="preserve"> (‰), calculated using long-term reproducability (1sd) and N</t>
    </r>
  </si>
  <si>
    <r>
      <rPr>
        <b/>
        <sz val="12"/>
        <color theme="1"/>
        <rFont val="Arial"/>
        <family val="2"/>
      </rPr>
      <t>Working gas d13C</t>
    </r>
    <r>
      <rPr>
        <sz val="12"/>
        <color theme="1"/>
        <rFont val="Arial"/>
        <family val="2"/>
      </rPr>
      <t xml:space="preserve"> (‰, vs. VPDB)</t>
    </r>
  </si>
  <si>
    <r>
      <rPr>
        <b/>
        <sz val="12"/>
        <color theme="1"/>
        <rFont val="Arial"/>
        <family val="2"/>
      </rPr>
      <t>Working gas d18O</t>
    </r>
    <r>
      <rPr>
        <sz val="12"/>
        <color theme="1"/>
        <rFont val="Arial"/>
        <family val="2"/>
      </rPr>
      <t xml:space="preserve"> (‰, vs. VSMOW)</t>
    </r>
  </si>
  <si>
    <r>
      <rPr>
        <b/>
        <sz val="12"/>
        <color theme="1"/>
        <rFont val="Arial"/>
        <family val="2"/>
      </rPr>
      <t>sd_13</t>
    </r>
    <r>
      <rPr>
        <sz val="12"/>
        <color theme="1"/>
        <rFont val="Arial"/>
        <family val="2"/>
      </rPr>
      <t xml:space="preserve"> (‰, 1 standard deviation). Calculated over all cycles in one replicate aliquot</t>
    </r>
  </si>
  <si>
    <r>
      <rPr>
        <b/>
        <sz val="12"/>
        <color theme="1"/>
        <rFont val="Arial"/>
        <family val="2"/>
      </rPr>
      <t>d13C of gas (</t>
    </r>
    <r>
      <rPr>
        <sz val="12"/>
        <color theme="1"/>
        <rFont val="Arial"/>
        <family val="2"/>
      </rPr>
      <t>‰, vs. VPDB). Mean of all cycles for one replicate aliquot</t>
    </r>
  </si>
  <si>
    <r>
      <rPr>
        <b/>
        <sz val="12"/>
        <color theme="1"/>
        <rFont val="Arial"/>
        <family val="2"/>
      </rPr>
      <t>sd_18</t>
    </r>
    <r>
      <rPr>
        <sz val="12"/>
        <color theme="1"/>
        <rFont val="Arial"/>
        <family val="2"/>
      </rPr>
      <t xml:space="preserve"> (‰, 1 standard deviation). Calculated over all cycles for one replicate aliquot</t>
    </r>
  </si>
  <si>
    <r>
      <rPr>
        <b/>
        <sz val="12"/>
        <color theme="1"/>
        <rFont val="Arial"/>
        <family val="2"/>
      </rPr>
      <t>D47 of gas</t>
    </r>
    <r>
      <rPr>
        <sz val="12"/>
        <color theme="1"/>
        <rFont val="Arial"/>
        <family val="2"/>
      </rPr>
      <t xml:space="preserve"> (‰, raw). Mean of all cycles for one replicate aliquot</t>
    </r>
  </si>
  <si>
    <r>
      <rPr>
        <b/>
        <sz val="12"/>
        <color theme="1"/>
        <rFont val="Arial"/>
        <family val="2"/>
      </rPr>
      <t>D48 of gas</t>
    </r>
    <r>
      <rPr>
        <sz val="12"/>
        <color theme="1"/>
        <rFont val="Arial"/>
        <family val="2"/>
      </rPr>
      <t xml:space="preserve"> (‰, raw). Mean of all cycles for one replicate aliquot</t>
    </r>
  </si>
  <si>
    <r>
      <rPr>
        <b/>
        <sz val="12"/>
        <color theme="1"/>
        <rFont val="Arial"/>
        <family val="2"/>
      </rPr>
      <t>D49 of gas</t>
    </r>
    <r>
      <rPr>
        <sz val="12"/>
        <color theme="1"/>
        <rFont val="Arial"/>
        <family val="2"/>
      </rPr>
      <t xml:space="preserve"> (‰, raw). Mean of all cycles for one replicate aliquot</t>
    </r>
  </si>
  <si>
    <r>
      <rPr>
        <b/>
        <sz val="12"/>
        <rFont val="Arial"/>
        <family val="2"/>
      </rPr>
      <t>Slope of Equilibrium Gas Lines:</t>
    </r>
    <r>
      <rPr>
        <sz val="12"/>
        <rFont val="Arial"/>
        <family val="2"/>
      </rPr>
      <t xml:space="preserve"> fitted through all indicated heated and equilibrated gases in correction window, unless otherwise noted, allowing a common slope and separate intercepts</t>
    </r>
  </si>
  <si>
    <r>
      <t xml:space="preserve">Slope of Empirical Transfer Function: </t>
    </r>
    <r>
      <rPr>
        <sz val="12"/>
        <rFont val="Arial"/>
        <family val="2"/>
      </rPr>
      <t>fitted through all indicated gas and carboante standards in correction window using listed D47_TE values, using a normal linear regression</t>
    </r>
  </si>
  <si>
    <r>
      <rPr>
        <b/>
        <sz val="12"/>
        <rFont val="Arial"/>
        <family val="2"/>
      </rPr>
      <t xml:space="preserve">Intercept of Empirical Transfer Function: </t>
    </r>
    <r>
      <rPr>
        <sz val="12"/>
        <rFont val="Arial"/>
        <family val="2"/>
      </rPr>
      <t>fitted through all indicated gas and carbonate standards in correction window using listed D47_TE values, using normal linear regression</t>
    </r>
  </si>
  <si>
    <r>
      <rPr>
        <b/>
        <sz val="12"/>
        <color theme="1"/>
        <rFont val="Arial"/>
        <family val="2"/>
      </rPr>
      <t>N</t>
    </r>
    <r>
      <rPr>
        <sz val="12"/>
        <color theme="1"/>
        <rFont val="Arial"/>
        <family val="2"/>
      </rPr>
      <t xml:space="preserve"> (integer number of replicates)</t>
    </r>
  </si>
  <si>
    <t>Highlight any columns you add in yellow (for example, documenting an additional variable in your particular study)</t>
  </si>
  <si>
    <t xml:space="preserve">This template was created as part of a community data reprocessing effort to standardize data reporting, improve long-term accessibility of data, and facilitate archiving of published  clumped isotope data sets (Petersen et al., 2019, G^3). Questions or feedback, contact Sierra Petersen (sierravp@umich.edu). </t>
  </si>
  <si>
    <r>
      <rPr>
        <b/>
        <sz val="12"/>
        <color theme="1"/>
        <rFont val="Arial"/>
        <family val="2"/>
      </rPr>
      <t>d13C of gas (</t>
    </r>
    <r>
      <rPr>
        <sz val="12"/>
        <color theme="1"/>
        <rFont val="Arial"/>
        <family val="2"/>
      </rPr>
      <t>‰, vs. VPDB), average of all good replicates</t>
    </r>
  </si>
  <si>
    <r>
      <rPr>
        <b/>
        <sz val="12"/>
        <color theme="1"/>
        <rFont val="Arial"/>
        <family val="2"/>
      </rPr>
      <t>sd_13</t>
    </r>
    <r>
      <rPr>
        <sz val="12"/>
        <color theme="1"/>
        <rFont val="Arial"/>
        <family val="2"/>
      </rPr>
      <t xml:space="preserve"> (‰, 1 standard deviation), calculated for all good replicates</t>
    </r>
  </si>
  <si>
    <r>
      <rPr>
        <b/>
        <sz val="12"/>
        <color theme="1"/>
        <rFont val="Arial"/>
        <family val="2"/>
      </rPr>
      <t>d18O of gas (</t>
    </r>
    <r>
      <rPr>
        <sz val="12"/>
        <color theme="1"/>
        <rFont val="Arial"/>
        <family val="2"/>
      </rPr>
      <t>‰, vs. VSMOW), average of all good replicates</t>
    </r>
  </si>
  <si>
    <r>
      <rPr>
        <b/>
        <sz val="12"/>
        <color theme="1"/>
        <rFont val="Arial"/>
        <family val="2"/>
      </rPr>
      <t>sd_18</t>
    </r>
    <r>
      <rPr>
        <sz val="12"/>
        <color theme="1"/>
        <rFont val="Arial"/>
        <family val="2"/>
      </rPr>
      <t xml:space="preserve"> (‰, 1 standard deviation), calculated for all good replicates</t>
    </r>
  </si>
  <si>
    <r>
      <t xml:space="preserve">Final D47 </t>
    </r>
    <r>
      <rPr>
        <sz val="12"/>
        <color theme="1"/>
        <rFont val="Arial"/>
        <family val="2"/>
      </rPr>
      <t>(reference frame, acid corrected), average of all good replicates</t>
    </r>
  </si>
  <si>
    <r>
      <t>seBR47p</t>
    </r>
    <r>
      <rPr>
        <sz val="12"/>
        <color rgb="FF000000"/>
        <rFont val="Arial"/>
        <family val="2"/>
      </rPr>
      <t xml:space="preserve"> (‰, 1 standard error), calculated over all good replicates, aka "internal" standard error</t>
    </r>
  </si>
  <si>
    <t>se47</t>
  </si>
  <si>
    <t>repeat these rows if more than one mass spectrometer is used</t>
  </si>
  <si>
    <t>repeat these rows if ARF calculation method varies within study</t>
  </si>
  <si>
    <t>expand and repeat rows as necessary</t>
  </si>
  <si>
    <t>Study/Dataset Information</t>
  </si>
  <si>
    <t>Highlight any rows you add in yellow (for example, documenting an additional variable in your particular study)</t>
  </si>
  <si>
    <t>EarthChem Submission Information</t>
  </si>
  <si>
    <t>Title</t>
  </si>
  <si>
    <t>Abstract</t>
  </si>
  <si>
    <t>Institution</t>
  </si>
  <si>
    <t>Release date</t>
  </si>
  <si>
    <t>Creator</t>
  </si>
  <si>
    <t>Contact Info</t>
  </si>
  <si>
    <t>Primary Publication</t>
  </si>
  <si>
    <t>repeat section if more than one related publication is needed</t>
  </si>
  <si>
    <t>*where this dataset was first published</t>
  </si>
  <si>
    <r>
      <rPr>
        <b/>
        <sz val="12"/>
        <color theme="1"/>
        <rFont val="Arial"/>
        <family val="2"/>
      </rPr>
      <t>d18O of gas (</t>
    </r>
    <r>
      <rPr>
        <sz val="12"/>
        <color theme="1"/>
        <rFont val="Arial"/>
        <family val="2"/>
      </rPr>
      <t>‰, vs. VSMOW)</t>
    </r>
  </si>
  <si>
    <t>D47_TE</t>
  </si>
  <si>
    <t>standard journal abbreviations or full name</t>
  </si>
  <si>
    <t>Comments on relation to dataset</t>
  </si>
  <si>
    <t>descriptive title of the dataset</t>
  </si>
  <si>
    <t>brief description of dataset, aim for &lt;250 words</t>
  </si>
  <si>
    <t>Lastname, Firstname Initial</t>
  </si>
  <si>
    <t>Institution of the author</t>
  </si>
  <si>
    <t>Date when the data is available to the public (if left blank, will be available now)</t>
  </si>
  <si>
    <t>Person who is filling out template</t>
  </si>
  <si>
    <t>Contact email for template filler</t>
  </si>
  <si>
    <t>keep it brief, e.g. "publication containing 50% new data, 50% reprocessed/compiled"</t>
  </si>
  <si>
    <t>repeat appropriate rows if 2 or 3 different preparation methods are used, or write "many" if &gt;3 methods used.</t>
  </si>
  <si>
    <t>Other clean up steps</t>
  </si>
  <si>
    <t>Name of Parameter Set</t>
  </si>
  <si>
    <t>e.g. "Santrock/Gonfiantini (SG)"</t>
  </si>
  <si>
    <t xml:space="preserve">FILE NAME: </t>
  </si>
  <si>
    <t>LastnameEtAlYYYY_JournalAbbrev_Keyword_ClumpedArchive.xlsx</t>
  </si>
  <si>
    <t xml:space="preserve"> e.g. JamesEtAl2019_G-cubed_EocenePaleosols_ClumpedArchive.xlsx</t>
  </si>
  <si>
    <t>FILE NAME:</t>
  </si>
  <si>
    <r>
      <t xml:space="preserve">LastnameEtAlYYYY_JournalAbbrev_Keyword_ClumpedArchive.xlsx, </t>
    </r>
    <r>
      <rPr>
        <sz val="12"/>
        <color theme="1"/>
        <rFont val="Arial"/>
        <family val="2"/>
      </rPr>
      <t>e.g. JamesEtAl2019_G-cubed_EocenePaleosols_ClumpedArchive.xlsx</t>
    </r>
  </si>
  <si>
    <r>
      <t xml:space="preserve">Sample Description </t>
    </r>
    <r>
      <rPr>
        <sz val="12"/>
        <color theme="1"/>
        <rFont val="Arial"/>
        <family val="2"/>
      </rPr>
      <t>(brief text)</t>
    </r>
  </si>
  <si>
    <r>
      <t xml:space="preserve">Description of Location </t>
    </r>
    <r>
      <rPr>
        <sz val="12"/>
        <color theme="1"/>
        <rFont val="Arial"/>
        <family val="2"/>
      </rPr>
      <t>where sample was collected or sample origin</t>
    </r>
  </si>
  <si>
    <r>
      <rPr>
        <b/>
        <sz val="12"/>
        <color theme="1"/>
        <rFont val="Arial"/>
        <family val="2"/>
      </rPr>
      <t>Latitude</t>
    </r>
    <r>
      <rPr>
        <sz val="12"/>
        <color theme="1"/>
        <rFont val="Arial"/>
        <family val="2"/>
      </rPr>
      <t xml:space="preserve"> (+=N, -=S, no letters)</t>
    </r>
  </si>
  <si>
    <r>
      <rPr>
        <b/>
        <sz val="12"/>
        <color theme="1"/>
        <rFont val="Arial"/>
        <family val="2"/>
      </rPr>
      <t>Longitude</t>
    </r>
    <r>
      <rPr>
        <sz val="12"/>
        <color theme="1"/>
        <rFont val="Arial"/>
        <family val="2"/>
      </rPr>
      <t xml:space="preserve"> (+=E, -=W, no letters)</t>
    </r>
  </si>
  <si>
    <r>
      <rPr>
        <b/>
        <sz val="12"/>
        <color theme="1"/>
        <rFont val="Arial"/>
        <family val="2"/>
      </rPr>
      <t xml:space="preserve">Age </t>
    </r>
    <r>
      <rPr>
        <sz val="12"/>
        <color theme="1"/>
        <rFont val="Arial"/>
        <family val="2"/>
      </rPr>
      <t>(Ma or time period)</t>
    </r>
  </si>
  <si>
    <t>Description</t>
  </si>
  <si>
    <t>Location</t>
  </si>
  <si>
    <t>Longtidue</t>
  </si>
  <si>
    <r>
      <t xml:space="preserve">Description of Location </t>
    </r>
    <r>
      <rPr>
        <sz val="12"/>
        <color theme="1"/>
        <rFont val="Arial"/>
        <family val="2"/>
      </rPr>
      <t>where sample was collected, or sample origin (e.g. "Brownville Formation, Texas" or "precipitated in lab")</t>
    </r>
  </si>
  <si>
    <t>IGSN</t>
  </si>
  <si>
    <r>
      <t xml:space="preserve">IGSN </t>
    </r>
    <r>
      <rPr>
        <sz val="12"/>
        <color theme="1"/>
        <rFont val="Arial"/>
        <family val="2"/>
      </rPr>
      <t>(International Geo Sample Number)</t>
    </r>
  </si>
  <si>
    <t>Data Source</t>
  </si>
  <si>
    <t xml:space="preserve">This tab includes data about affiliated publication information and data preparer. Enter the requested information in the "Value" column. Columns in green are required. The "Value Type" column indicates the required format of "Value" entries, and the "Units" column indicates the required units. Examples, and clarifications are provided in the "Comment" column. Any additional information that may be relevant now or in the future can be entered in the bottom-most "Other information" row. </t>
  </si>
  <si>
    <t>Methodology + Sample Preparation Information</t>
  </si>
  <si>
    <r>
      <rPr>
        <b/>
        <sz val="12"/>
        <rFont val="Arial"/>
        <family val="2"/>
      </rPr>
      <t>Working Sample Name.</t>
    </r>
    <r>
      <rPr>
        <sz val="12"/>
        <rFont val="Arial"/>
        <family val="2"/>
      </rPr>
      <t xml:space="preserve"> A unique identifier for a single aliquot of CO2. e.g. "TankB_25C" or "D4519_exo_1". Should contain no spaces. Recommended punctuation is hyphen (-) or underscore (_). Absolutely no slashes (/) or periods (.) or commas (,) in sample names. </t>
    </r>
  </si>
  <si>
    <t>SampName</t>
  </si>
  <si>
    <t>SampCategory</t>
  </si>
  <si>
    <t>SampSubCategory</t>
  </si>
  <si>
    <t>Mass Spec ID</t>
  </si>
  <si>
    <t>e.g. "Nina" or "BigDog" or "Umich_MAT253"</t>
  </si>
  <si>
    <t>Sample Prep Info</t>
  </si>
  <si>
    <t>Mass Spec Analysis</t>
  </si>
  <si>
    <t>Includes items such as acid density, temperature, reaction time, Porapak temperature and methodology, sample powdering method, any additional clean up steps</t>
  </si>
  <si>
    <t xml:space="preserve">Includes details of mass spectrometry such as # cycles/acquistion, # acquisitions, integration time, LIDI method? Background correction method? Running voltage, etc. </t>
  </si>
  <si>
    <t>Standard Values</t>
  </si>
  <si>
    <t>Define here the values used for R13_VPDB, R18_VSMOW, R17_VSMOW, Lambda (beta). E.g. "Brand parameters" or something else. Repeat this section if processing with multiple parameter sets</t>
  </si>
  <si>
    <t xml:space="preserve">Information about conversion to absolute reference frame. </t>
  </si>
  <si>
    <t>Location/owner of Mass Spec</t>
  </si>
  <si>
    <t>PI/Institution name. Repeat if more than one lab involved (e.g. "Huntington Lab at U.Washington")</t>
  </si>
  <si>
    <t>title of article</t>
  </si>
  <si>
    <r>
      <rPr>
        <b/>
        <sz val="12"/>
        <color theme="1"/>
        <rFont val="Arial"/>
        <family val="2"/>
      </rPr>
      <t xml:space="preserve">Sample Sub-Category </t>
    </r>
    <r>
      <rPr>
        <sz val="12"/>
        <color theme="1"/>
        <rFont val="Arial"/>
        <family val="2"/>
      </rPr>
      <t>(synthetic, biogenic, natural, other)</t>
    </r>
  </si>
  <si>
    <r>
      <rPr>
        <b/>
        <sz val="12"/>
        <color theme="1"/>
        <rFont val="Arial"/>
        <family val="2"/>
      </rPr>
      <t>Working Sample Name</t>
    </r>
    <r>
      <rPr>
        <sz val="12"/>
        <color theme="1"/>
        <rFont val="Arial"/>
        <family val="2"/>
      </rPr>
      <t xml:space="preserve"> (unique name)</t>
    </r>
  </si>
  <si>
    <r>
      <rPr>
        <b/>
        <sz val="12"/>
        <color theme="1"/>
        <rFont val="Arial"/>
        <family val="2"/>
      </rPr>
      <t xml:space="preserve">Sample/Standard Category </t>
    </r>
    <r>
      <rPr>
        <sz val="12"/>
        <color theme="1"/>
        <rFont val="Arial"/>
        <family val="2"/>
      </rPr>
      <t>(gasSTD, carbSTD, carbonate, sample)</t>
    </r>
  </si>
  <si>
    <r>
      <rPr>
        <b/>
        <sz val="12"/>
        <color theme="1"/>
        <rFont val="Arial"/>
        <family val="2"/>
      </rPr>
      <t xml:space="preserve">Sample/Standard Sub-Category </t>
    </r>
    <r>
      <rPr>
        <sz val="12"/>
        <color theme="1"/>
        <rFont val="Arial"/>
        <family val="2"/>
      </rPr>
      <t>(HG, EGtemp, synthetic, biogenic, natural, ETH#, other)</t>
    </r>
  </si>
  <si>
    <r>
      <t xml:space="preserve">Final D47 </t>
    </r>
    <r>
      <rPr>
        <sz val="12"/>
        <color theme="1"/>
        <rFont val="Arial"/>
        <family val="2"/>
      </rPr>
      <t>(reference frame, acid corrected) (‰)</t>
    </r>
  </si>
  <si>
    <r>
      <t xml:space="preserve">Theoretical Equilibrium value </t>
    </r>
    <r>
      <rPr>
        <sz val="12"/>
        <color theme="1"/>
        <rFont val="Arial"/>
        <family val="2"/>
      </rPr>
      <t>(D47_TE, ‰)</t>
    </r>
  </si>
  <si>
    <r>
      <t xml:space="preserve">Acid Fractionation Factor </t>
    </r>
    <r>
      <rPr>
        <sz val="12"/>
        <color theme="1"/>
        <rFont val="Arial"/>
        <family val="2"/>
      </rPr>
      <t>(‰)</t>
    </r>
  </si>
  <si>
    <r>
      <rPr>
        <b/>
        <i/>
        <sz val="12"/>
        <rFont val="Arial"/>
        <family val="2"/>
      </rPr>
      <t xml:space="preserve">This tab includes data about the study design, sample preparation, mass spectrometric analysis, and data processing methods. </t>
    </r>
    <r>
      <rPr>
        <i/>
        <sz val="12"/>
        <rFont val="Arial"/>
        <family val="2"/>
      </rPr>
      <t xml:space="preserve">Enter the requested information in the "Value" column. Columns in green are required. The "Value Type" column indicates the required format of "Value" entries, and the "Units" column indicates the required units. Examples, and clarifications are provided in the "Comment" column. Any additional information that may be relevant now or in the future can be entered in the bottom-most "Other information" row. </t>
    </r>
  </si>
  <si>
    <r>
      <rPr>
        <b/>
        <i/>
        <sz val="12"/>
        <rFont val="Arial"/>
        <family val="2"/>
      </rPr>
      <t>This tab includes data about the study design, sample preparation, mass spectrometric analysis, and data processing methods.</t>
    </r>
    <r>
      <rPr>
        <i/>
        <sz val="12"/>
        <rFont val="Arial"/>
        <family val="2"/>
      </rPr>
      <t xml:space="preserve"> Enter the requested information in the "Value" column. Columns in green are required. The "Value Type" column indicates the required format of "Value" entries, and the "Units" column indicates the required units. Examples, and clarifications are provided in the "Comment" column. Any additional information that may be relevant now or in the future can be entered in the bottom-most "Other information" row. </t>
    </r>
  </si>
  <si>
    <t>AFF_d18O</t>
  </si>
  <si>
    <r>
      <t>Acid Fractionation Factor for d18O correction</t>
    </r>
    <r>
      <rPr>
        <sz val="12"/>
        <color theme="1"/>
        <rFont val="Arial"/>
        <family val="2"/>
      </rPr>
      <t xml:space="preserve"> (alpha)</t>
    </r>
  </si>
  <si>
    <r>
      <rPr>
        <b/>
        <sz val="12"/>
        <rFont val="Arial"/>
        <family val="2"/>
      </rPr>
      <t xml:space="preserve">Sample Sub-Category. </t>
    </r>
    <r>
      <rPr>
        <sz val="12"/>
        <rFont val="Arial"/>
        <family val="2"/>
      </rPr>
      <t>Should be exactly one of the following abbreviations, or similar: synthetic, biogenic, natural</t>
    </r>
  </si>
  <si>
    <r>
      <t xml:space="preserve">Mass Spec: </t>
    </r>
    <r>
      <rPr>
        <sz val="12"/>
        <rFont val="Arial"/>
        <family val="2"/>
      </rPr>
      <t>instrument identifier if more than one is used in this data set</t>
    </r>
  </si>
  <si>
    <t>Species</t>
  </si>
  <si>
    <t>Site</t>
  </si>
  <si>
    <t>n/a</t>
  </si>
  <si>
    <r>
      <t xml:space="preserve">Final d13C of carbonate </t>
    </r>
    <r>
      <rPr>
        <sz val="12"/>
        <color theme="1"/>
        <rFont val="Arial"/>
        <family val="2"/>
      </rPr>
      <t>(‰, vs. VPDB)</t>
    </r>
  </si>
  <si>
    <r>
      <t xml:space="preserve">Final d18O of carbonate </t>
    </r>
    <r>
      <rPr>
        <sz val="12"/>
        <color theme="1"/>
        <rFont val="Arial"/>
        <family val="2"/>
      </rPr>
      <t>(‰, vs. VSMOW)</t>
    </r>
  </si>
  <si>
    <t>Stds_used</t>
  </si>
  <si>
    <r>
      <t xml:space="preserve">Replicate ID </t>
    </r>
    <r>
      <rPr>
        <sz val="12"/>
        <color theme="1"/>
        <rFont val="Arial"/>
        <family val="2"/>
      </rPr>
      <t>(unique name)</t>
    </r>
  </si>
  <si>
    <t>ReplicateID</t>
  </si>
  <si>
    <r>
      <rPr>
        <b/>
        <sz val="12"/>
        <color theme="1"/>
        <rFont val="Arial"/>
        <family val="2"/>
      </rPr>
      <t>Working gas d18O</t>
    </r>
    <r>
      <rPr>
        <sz val="12"/>
        <color theme="1"/>
        <rFont val="Arial"/>
        <family val="2"/>
      </rPr>
      <t xml:space="preserve"> (‰, vs. VPDB)</t>
    </r>
  </si>
  <si>
    <t>d18O_wg_VPDB</t>
  </si>
  <si>
    <t>Autosequence run number</t>
  </si>
  <si>
    <r>
      <rPr>
        <b/>
        <sz val="12"/>
        <color theme="1"/>
        <rFont val="Arial"/>
        <family val="2"/>
      </rPr>
      <t>se_d45</t>
    </r>
    <r>
      <rPr>
        <sz val="12"/>
        <color theme="1"/>
        <rFont val="Arial"/>
        <family val="2"/>
      </rPr>
      <t xml:space="preserve"> (‰, 1 standard error)</t>
    </r>
  </si>
  <si>
    <r>
      <rPr>
        <b/>
        <sz val="12"/>
        <color theme="1"/>
        <rFont val="Arial"/>
        <family val="2"/>
      </rPr>
      <t>se_d46</t>
    </r>
    <r>
      <rPr>
        <sz val="12"/>
        <color theme="1"/>
        <rFont val="Arial"/>
        <family val="2"/>
      </rPr>
      <t xml:space="preserve"> (‰, 1 standard error)</t>
    </r>
  </si>
  <si>
    <r>
      <rPr>
        <b/>
        <sz val="12"/>
        <color theme="1"/>
        <rFont val="Arial"/>
        <family val="2"/>
      </rPr>
      <t xml:space="preserve">se_d47 </t>
    </r>
    <r>
      <rPr>
        <sz val="12"/>
        <color theme="1"/>
        <rFont val="Arial"/>
        <family val="2"/>
      </rPr>
      <t>(‰, 1 standard error)</t>
    </r>
  </si>
  <si>
    <r>
      <rPr>
        <b/>
        <sz val="12"/>
        <color theme="1"/>
        <rFont val="Arial"/>
        <family val="2"/>
      </rPr>
      <t xml:space="preserve">se_d48 </t>
    </r>
    <r>
      <rPr>
        <sz val="12"/>
        <color theme="1"/>
        <rFont val="Arial"/>
        <family val="2"/>
      </rPr>
      <t>(‰, 1 standard error)</t>
    </r>
  </si>
  <si>
    <r>
      <rPr>
        <b/>
        <sz val="12"/>
        <color theme="1"/>
        <rFont val="Arial"/>
        <family val="2"/>
      </rPr>
      <t>se_d49</t>
    </r>
    <r>
      <rPr>
        <sz val="12"/>
        <color theme="1"/>
        <rFont val="Arial"/>
        <family val="2"/>
      </rPr>
      <t xml:space="preserve"> (‰, 1 standard error)</t>
    </r>
  </si>
  <si>
    <r>
      <rPr>
        <b/>
        <sz val="12"/>
        <color theme="1"/>
        <rFont val="Arial"/>
        <family val="2"/>
      </rPr>
      <t>d18O of gas (</t>
    </r>
    <r>
      <rPr>
        <sz val="12"/>
        <color theme="1"/>
        <rFont val="Arial"/>
        <family val="2"/>
      </rPr>
      <t>‰, vs. VPDB)</t>
    </r>
  </si>
  <si>
    <r>
      <rPr>
        <b/>
        <sz val="12"/>
        <color theme="1"/>
        <rFont val="Arial"/>
        <family val="2"/>
      </rPr>
      <t>sd_18</t>
    </r>
    <r>
      <rPr>
        <sz val="12"/>
        <color theme="1"/>
        <rFont val="Arial"/>
        <family val="2"/>
      </rPr>
      <t xml:space="preserve"> (‰, 1 standard error)</t>
    </r>
  </si>
  <si>
    <r>
      <t xml:space="preserve">Final d18O of carbonate </t>
    </r>
    <r>
      <rPr>
        <sz val="12"/>
        <color theme="1"/>
        <rFont val="Arial"/>
        <family val="2"/>
      </rPr>
      <t>(‰, vs. VPDB)</t>
    </r>
  </si>
  <si>
    <t>No_Stds</t>
  </si>
  <si>
    <t>Run</t>
  </si>
  <si>
    <t>se_d45</t>
  </si>
  <si>
    <t>se_d46</t>
  </si>
  <si>
    <t>se_d47</t>
  </si>
  <si>
    <t>se_d48</t>
  </si>
  <si>
    <t>se_d49</t>
  </si>
  <si>
    <t>se_13</t>
  </si>
  <si>
    <t>d18O_VPDB</t>
  </si>
  <si>
    <t>sd_18_VPDB</t>
  </si>
  <si>
    <t>se_18_VPDB</t>
  </si>
  <si>
    <t>d18O_VSMOW</t>
  </si>
  <si>
    <t>sd_18_VSMOW</t>
  </si>
  <si>
    <t>se_18_VSMOW</t>
  </si>
  <si>
    <r>
      <rPr>
        <b/>
        <sz val="12"/>
        <rFont val="Arial"/>
        <family val="2"/>
      </rPr>
      <t>Acid Fractionation Factor:</t>
    </r>
    <r>
      <rPr>
        <sz val="12"/>
        <rFont val="Arial"/>
        <family val="2"/>
      </rPr>
      <t xml:space="preserve"> +X.XXX permil, added to align data to a 25C reaction temperature, should have a value for each sample aliquot, NA for standards (refers to 'clumping' fractionation during reaction rather than oxygen isotope fractionation)</t>
    </r>
  </si>
  <si>
    <r>
      <t xml:space="preserve">Autosequence run number - </t>
    </r>
    <r>
      <rPr>
        <sz val="12"/>
        <color theme="1"/>
        <rFont val="Arial"/>
        <family val="2"/>
      </rPr>
      <t>each autosequence (of several standards and samples) is given a unique number in our lab, which is included here.</t>
    </r>
  </si>
  <si>
    <t>se_d4X</t>
  </si>
  <si>
    <r>
      <rPr>
        <b/>
        <sz val="12"/>
        <color theme="1"/>
        <rFont val="Arial"/>
        <family val="2"/>
      </rPr>
      <t>se_13</t>
    </r>
    <r>
      <rPr>
        <sz val="12"/>
        <color theme="1"/>
        <rFont val="Arial"/>
        <family val="2"/>
      </rPr>
      <t xml:space="preserve"> (‰, 1 standard error)</t>
    </r>
  </si>
  <si>
    <r>
      <rPr>
        <b/>
        <sz val="12"/>
        <color theme="1"/>
        <rFont val="Arial"/>
        <family val="2"/>
      </rPr>
      <t>se_18</t>
    </r>
    <r>
      <rPr>
        <sz val="12"/>
        <color theme="1"/>
        <rFont val="Arial"/>
        <family val="2"/>
      </rPr>
      <t xml:space="preserve"> (‰, 1 standard error)</t>
    </r>
  </si>
  <si>
    <r>
      <rPr>
        <b/>
        <sz val="12"/>
        <color theme="1"/>
        <rFont val="Arial"/>
        <family val="2"/>
      </rPr>
      <t>sd_47</t>
    </r>
    <r>
      <rPr>
        <sz val="12"/>
        <color theme="1"/>
        <rFont val="Arial"/>
        <family val="2"/>
      </rPr>
      <t xml:space="preserve"> (‰, 1 standard deviation, analytical error only)</t>
    </r>
  </si>
  <si>
    <t>mbsf</t>
  </si>
  <si>
    <t>mcd</t>
  </si>
  <si>
    <t>Core section</t>
  </si>
  <si>
    <t>Core</t>
  </si>
  <si>
    <t>Section</t>
  </si>
  <si>
    <t>D_upper</t>
  </si>
  <si>
    <t>D_lower</t>
  </si>
  <si>
    <r>
      <t>Site.</t>
    </r>
    <r>
      <rPr>
        <sz val="12"/>
        <color theme="1"/>
        <rFont val="Arial"/>
        <family val="2"/>
      </rPr>
      <t xml:space="preserve"> Name of drilling site (e.g., IODP U1335; M39008).</t>
    </r>
  </si>
  <si>
    <r>
      <t xml:space="preserve">Core section </t>
    </r>
    <r>
      <rPr>
        <sz val="12"/>
        <color theme="1"/>
        <rFont val="Arial"/>
        <family val="2"/>
      </rPr>
      <t>- as per IODP convention</t>
    </r>
  </si>
  <si>
    <r>
      <t xml:space="preserve">Core </t>
    </r>
    <r>
      <rPr>
        <sz val="12"/>
        <color theme="1"/>
        <rFont val="Arial"/>
        <family val="2"/>
      </rPr>
      <t>- as per IODP convention.</t>
    </r>
  </si>
  <si>
    <r>
      <t>Depth, upper (cm)</t>
    </r>
    <r>
      <rPr>
        <sz val="12"/>
        <color theme="1"/>
        <rFont val="Arial"/>
        <family val="2"/>
      </rPr>
      <t xml:space="preserve"> - as per IODP convention.</t>
    </r>
  </si>
  <si>
    <r>
      <t xml:space="preserve">Depth, lower (cm) </t>
    </r>
    <r>
      <rPr>
        <sz val="12"/>
        <color theme="1"/>
        <rFont val="Arial"/>
        <family val="2"/>
      </rPr>
      <t>- as per IODP convention.</t>
    </r>
  </si>
  <si>
    <r>
      <t xml:space="preserve">Meters below sea floor (total, m)  </t>
    </r>
    <r>
      <rPr>
        <sz val="12"/>
        <color theme="1"/>
        <rFont val="Arial"/>
        <family val="2"/>
      </rPr>
      <t>- as per IODP convention.</t>
    </r>
  </si>
  <si>
    <r>
      <t xml:space="preserve">Meters composite depth (adjusted for core expansion etc., m)  </t>
    </r>
    <r>
      <rPr>
        <sz val="12"/>
        <color theme="1"/>
        <rFont val="Arial"/>
        <family val="2"/>
      </rPr>
      <t>- as per IODP convention.</t>
    </r>
  </si>
  <si>
    <t>Bin</t>
  </si>
  <si>
    <r>
      <t xml:space="preserve">Species </t>
    </r>
    <r>
      <rPr>
        <sz val="12"/>
        <color theme="1"/>
        <rFont val="Arial"/>
        <family val="2"/>
      </rPr>
      <t>- relevant taxonomic information</t>
    </r>
  </si>
  <si>
    <r>
      <rPr>
        <b/>
        <sz val="12"/>
        <color theme="1"/>
        <rFont val="Arial"/>
        <family val="2"/>
      </rPr>
      <t xml:space="preserve">Working Sample Name </t>
    </r>
    <r>
      <rPr>
        <sz val="12"/>
        <color theme="1"/>
        <rFont val="Arial"/>
        <family val="2"/>
      </rPr>
      <t>(unique name)</t>
    </r>
  </si>
  <si>
    <r>
      <t xml:space="preserve">Reference </t>
    </r>
    <r>
      <rPr>
        <sz val="12"/>
        <color theme="1"/>
        <rFont val="Arial"/>
        <family val="2"/>
      </rPr>
      <t>e.g. LastnameYYYY</t>
    </r>
  </si>
  <si>
    <t>Author 2</t>
  </si>
  <si>
    <t>Instiitution 2</t>
  </si>
  <si>
    <t>Author 3</t>
  </si>
  <si>
    <t>Institution 3</t>
  </si>
  <si>
    <t>Author 4</t>
  </si>
  <si>
    <t>Institution 4</t>
  </si>
  <si>
    <t>Author 5</t>
  </si>
  <si>
    <t>Institution 5</t>
  </si>
  <si>
    <r>
      <rPr>
        <b/>
        <sz val="12"/>
        <color theme="1"/>
        <rFont val="Arial"/>
        <family val="2"/>
      </rPr>
      <t>sd_48</t>
    </r>
    <r>
      <rPr>
        <sz val="12"/>
        <color theme="1"/>
        <rFont val="Arial"/>
        <family val="2"/>
      </rPr>
      <t xml:space="preserve"> (‰, 1 standard deviation, analytical error only)</t>
    </r>
  </si>
  <si>
    <r>
      <rPr>
        <b/>
        <sz val="12"/>
        <color theme="1"/>
        <rFont val="Arial"/>
        <family val="2"/>
      </rPr>
      <t>se_48</t>
    </r>
    <r>
      <rPr>
        <sz val="12"/>
        <color theme="1"/>
        <rFont val="Arial"/>
        <family val="2"/>
      </rPr>
      <t xml:space="preserve"> (‰, 1 standard error, analytical error only)</t>
    </r>
  </si>
  <si>
    <r>
      <rPr>
        <b/>
        <sz val="12"/>
        <color theme="1"/>
        <rFont val="Arial"/>
        <family val="2"/>
      </rPr>
      <t>sd_49</t>
    </r>
    <r>
      <rPr>
        <sz val="12"/>
        <color theme="1"/>
        <rFont val="Arial"/>
        <family val="2"/>
      </rPr>
      <t xml:space="preserve"> (‰, 1 standard deviation, analytical error only)</t>
    </r>
  </si>
  <si>
    <r>
      <rPr>
        <b/>
        <sz val="12"/>
        <color theme="1"/>
        <rFont val="Arial"/>
        <family val="2"/>
      </rPr>
      <t>se_49</t>
    </r>
    <r>
      <rPr>
        <sz val="12"/>
        <color theme="1"/>
        <rFont val="Arial"/>
        <family val="2"/>
      </rPr>
      <t xml:space="preserve"> (‰, 1 standard error, analytical error only)</t>
    </r>
  </si>
  <si>
    <r>
      <t xml:space="preserve">Bin number (samples only). </t>
    </r>
    <r>
      <rPr>
        <sz val="12"/>
        <color theme="1"/>
        <rFont val="Arial"/>
        <family val="2"/>
      </rPr>
      <t>For use when temperatures are calculated from replicates binned across different samples (e.g. downcore foraminifera datasets); provides an index for which replicates are binned together.</t>
    </r>
  </si>
  <si>
    <r>
      <rPr>
        <b/>
        <sz val="12"/>
        <color theme="1"/>
        <rFont val="Arial"/>
        <family val="2"/>
      </rPr>
      <t>Bin</t>
    </r>
    <r>
      <rPr>
        <sz val="12"/>
        <color theme="1"/>
        <rFont val="Arial"/>
        <family val="2"/>
      </rPr>
      <t xml:space="preserve"> (index indicating which replicates are binned together for a given final D47)</t>
    </r>
  </si>
  <si>
    <r>
      <t xml:space="preserve">Bin number </t>
    </r>
    <r>
      <rPr>
        <sz val="12"/>
        <color theme="1"/>
        <rFont val="Arial"/>
        <family val="2"/>
      </rPr>
      <t>(samples only; index value)</t>
    </r>
  </si>
  <si>
    <r>
      <t xml:space="preserve">Bin number </t>
    </r>
    <r>
      <rPr>
        <sz val="12"/>
        <color theme="1"/>
        <rFont val="Arial"/>
        <family val="2"/>
      </rPr>
      <t>Index of which temperature bin the replicate belongs to. Same information as 'Sample + Standard Replicates' tab.</t>
    </r>
  </si>
  <si>
    <r>
      <rPr>
        <b/>
        <i/>
        <sz val="12"/>
        <rFont val="Arial"/>
        <family val="2"/>
      </rPr>
      <t xml:space="preserve">This tab contains mean isotopic values and sample descriptions for each sample unknown. </t>
    </r>
    <r>
      <rPr>
        <i/>
        <sz val="12"/>
        <rFont val="Arial"/>
        <family val="2"/>
      </rPr>
      <t xml:space="preserve">Each row in the table should correspond to a single unknown sample or to average values pooled from multiple samples (in that case, give sample-level information in tab "additional replicate info"). Columns in green are required. Detailed information on some columns is below. Feel free to add additional columns with information particularly relevant for the individual study design and highlight in yellow. </t>
    </r>
  </si>
  <si>
    <t>Integration time per cycle</t>
  </si>
  <si>
    <t>Slope of Empirical Transfer Function (ETF)</t>
  </si>
  <si>
    <r>
      <rPr>
        <b/>
        <sz val="12"/>
        <color theme="1"/>
        <rFont val="Arial"/>
        <family val="2"/>
      </rPr>
      <t>Bin</t>
    </r>
    <r>
      <rPr>
        <sz val="12"/>
        <color theme="1"/>
        <rFont val="Arial"/>
        <family val="2"/>
      </rPr>
      <t xml:space="preserve"> sample group index if averaging over results from multiple samples</t>
    </r>
  </si>
  <si>
    <t xml:space="preserve">This tab contains mean isotopic values and sample descriptions for each sample unknown. Each row in the table should correspond to a single unknown sample or to average values pooled from multiple samples (in that case, give sample-level information in tab "additional replicate info"). Columns in green are required. Detailed information on some columns is below. Feel free to add additional columns with information particularly relevant for the individual study design and highlight in yellow. </t>
  </si>
  <si>
    <r>
      <t xml:space="preserve">Bin number </t>
    </r>
    <r>
      <rPr>
        <sz val="12"/>
        <color theme="1"/>
        <rFont val="Arial"/>
        <family val="2"/>
      </rPr>
      <t>sample group index if averaging over results from multiple samples (in that case SampName is NA)</t>
    </r>
  </si>
  <si>
    <t>Stds_used_13C_18O</t>
  </si>
  <si>
    <t>No_Stds_13C_18O</t>
  </si>
  <si>
    <r>
      <rPr>
        <b/>
        <sz val="12"/>
        <color theme="1"/>
        <rFont val="Arial"/>
        <family val="2"/>
      </rPr>
      <t xml:space="preserve">Working Sample Name </t>
    </r>
    <r>
      <rPr>
        <sz val="12"/>
        <color theme="1"/>
        <rFont val="Arial"/>
        <family val="2"/>
      </rPr>
      <t>(unique name; use Bin for groups from  multiple samples)</t>
    </r>
  </si>
  <si>
    <r>
      <rPr>
        <b/>
        <sz val="12"/>
        <color theme="1"/>
        <rFont val="Arial"/>
        <family val="2"/>
      </rPr>
      <t xml:space="preserve">Reference: </t>
    </r>
    <r>
      <rPr>
        <sz val="12"/>
        <color theme="1"/>
        <rFont val="Arial"/>
        <family val="2"/>
      </rPr>
      <t>A shorthand for the paper this comes from, useful if multiple studies are being combined. In the format Lastname or LastnameYYYY. e.g. "Wacker" or "Defliese2015". No periods, commas, or spaces.</t>
    </r>
  </si>
  <si>
    <r>
      <rPr>
        <b/>
        <i/>
        <sz val="12"/>
        <rFont val="Arial"/>
        <family val="2"/>
      </rPr>
      <t>This tab should include rows for all sample replicates and all standard replicates</t>
    </r>
    <r>
      <rPr>
        <i/>
        <sz val="12"/>
        <rFont val="Arial"/>
        <family val="2"/>
      </rPr>
      <t xml:space="preserve"> (gas or carbonate) used to convert unknown data into the absolute reference frame. Each row in the table should correspond to a single aliquot of CO2. Individual replicates that have been removed from further analysis can be indicated, but should still be included. Columns in green are required. Detailed information on what is expected in each column is below. Add additional columns with information particularly relevant for the individual study design. In total, this tab (along with certain answers in the Metadata tab) should include enough information for someone to completely reproduce conversion from raw data to final D47 values in the absolute reference frame. </t>
    </r>
  </si>
  <si>
    <r>
      <rPr>
        <b/>
        <sz val="12"/>
        <rFont val="Arial"/>
        <family val="2"/>
      </rPr>
      <t xml:space="preserve">Sample/Standard Category. </t>
    </r>
    <r>
      <rPr>
        <sz val="12"/>
        <rFont val="Arial"/>
        <family val="2"/>
      </rPr>
      <t>Should be exactly one of the following: gasSTD, carbSTD, carbonate, sample. 'Carbonate' is usually an in-house carb standard not used to convert to the ARF.</t>
    </r>
  </si>
  <si>
    <r>
      <rPr>
        <b/>
        <sz val="12"/>
        <rFont val="Arial"/>
        <family val="2"/>
      </rPr>
      <t xml:space="preserve">Sample/Standard Sub-Category. </t>
    </r>
    <r>
      <rPr>
        <sz val="12"/>
        <rFont val="Arial"/>
        <family val="2"/>
      </rPr>
      <t>Should be exactly one of the following abbreviations, or create a similar abbreviation for a new category: HG = heated gas, EGtemp = equilibrated gas (e.g. EG25), synthetic, biogenic, natural, ETH# (e.g. ETH1)</t>
    </r>
  </si>
  <si>
    <r>
      <rPr>
        <b/>
        <sz val="12"/>
        <rFont val="Arial"/>
        <family val="2"/>
      </rPr>
      <t xml:space="preserve">Replicate ID: </t>
    </r>
    <r>
      <rPr>
        <sz val="12"/>
        <rFont val="Arial"/>
        <family val="2"/>
      </rPr>
      <t>Unique name for one replicate. Derived from file produced by mass spectrometer software (e.g. Isodat) which is the date and time the measurement was completed.</t>
    </r>
  </si>
  <si>
    <r>
      <rPr>
        <b/>
        <sz val="12"/>
        <rFont val="Arial"/>
        <family val="2"/>
      </rPr>
      <t>ARF ID 1: Measurement Session ID</t>
    </r>
    <r>
      <rPr>
        <sz val="12"/>
        <rFont val="Arial"/>
        <family val="2"/>
      </rPr>
      <t xml:space="preserve">. e.g. "March2011" or "2011-a" or "2", or Easotope correction interval. Can be text string or numeric. </t>
    </r>
  </si>
  <si>
    <r>
      <rPr>
        <b/>
        <sz val="12"/>
        <color theme="1"/>
        <rFont val="Arial"/>
        <family val="2"/>
      </rPr>
      <t>Working gas d18O</t>
    </r>
    <r>
      <rPr>
        <sz val="12"/>
        <color theme="1"/>
        <rFont val="Arial"/>
        <family val="2"/>
      </rPr>
      <t xml:space="preserve"> (‰, vs. VPDB). Working gas d18O must be defined relative to either VPDB or VSMOW. Both are not required.</t>
    </r>
  </si>
  <si>
    <r>
      <rPr>
        <b/>
        <sz val="12"/>
        <color theme="1"/>
        <rFont val="Arial"/>
        <family val="2"/>
      </rPr>
      <t>Working gas d18O</t>
    </r>
    <r>
      <rPr>
        <sz val="12"/>
        <color theme="1"/>
        <rFont val="Arial"/>
        <family val="2"/>
      </rPr>
      <t xml:space="preserve"> (‰, vs. VSMOW). Working gas d18O must be defined relative to either VPDB or VSMOW. Both are not required.</t>
    </r>
  </si>
  <si>
    <r>
      <rPr>
        <b/>
        <sz val="12"/>
        <color theme="1"/>
        <rFont val="Arial"/>
        <family val="2"/>
      </rPr>
      <t>d18O of gas (</t>
    </r>
    <r>
      <rPr>
        <sz val="12"/>
        <color theme="1"/>
        <rFont val="Arial"/>
        <family val="2"/>
      </rPr>
      <t>‰, vs. VPDB). Mean of all cycles for one replicate aliquot. Unknown gas d18O must be defined relative to either VPDB or VSMOW. Both are not required.</t>
    </r>
  </si>
  <si>
    <r>
      <rPr>
        <b/>
        <sz val="12"/>
        <color theme="1"/>
        <rFont val="Arial"/>
        <family val="2"/>
      </rPr>
      <t>d18O of gas</t>
    </r>
    <r>
      <rPr>
        <sz val="12"/>
        <color theme="1"/>
        <rFont val="Arial"/>
        <family val="2"/>
      </rPr>
      <t xml:space="preserve"> (‰, vs. VSMOW). Mean of all cycles for one replicate aliquot. Unknown gas d18O must be defined relative to either VPDB or VSMOW. Both are not required.</t>
    </r>
  </si>
  <si>
    <t xml:space="preserve">Green cells/columns are required and fixed. DO NOT change headers. </t>
  </si>
  <si>
    <t xml:space="preserve">White columns are optional. In all tabs, these are examples of columns others have found useful to add for their specific studies or method of data processing. </t>
  </si>
  <si>
    <t>Final_d18Ocarb_VSMOW</t>
  </si>
  <si>
    <t>Final_d18Ocarb_VPDB</t>
  </si>
  <si>
    <t>Final_d13Ccarb</t>
  </si>
  <si>
    <r>
      <t xml:space="preserve">Final d13C of carbonate </t>
    </r>
    <r>
      <rPr>
        <sz val="12"/>
        <color theme="1"/>
        <rFont val="Arial"/>
        <family val="2"/>
      </rPr>
      <t>(‰, vs. VPDB)</t>
    </r>
    <r>
      <rPr>
        <b/>
        <sz val="12"/>
        <color theme="1"/>
        <rFont val="Arial"/>
        <family val="2"/>
      </rPr>
      <t xml:space="preserve">. </t>
    </r>
    <r>
      <rPr>
        <sz val="12"/>
        <color theme="1"/>
        <rFont val="Arial"/>
        <family val="2"/>
      </rPr>
      <t>Mean of all cycles for one replicate aliquot, adjusted based on standards</t>
    </r>
  </si>
  <si>
    <r>
      <t xml:space="preserve">Final d18O of carbonate </t>
    </r>
    <r>
      <rPr>
        <sz val="12"/>
        <color theme="1"/>
        <rFont val="Arial"/>
        <family val="2"/>
      </rPr>
      <t>(‰, vs. VPDB). Mean of all cycles for one replicate aliquot, corrected for acid digestion fractionation</t>
    </r>
    <r>
      <rPr>
        <b/>
        <sz val="12"/>
        <color theme="1"/>
        <rFont val="Arial"/>
        <family val="2"/>
      </rPr>
      <t xml:space="preserve">, </t>
    </r>
    <r>
      <rPr>
        <sz val="12"/>
        <color theme="1"/>
        <rFont val="Arial"/>
        <family val="2"/>
      </rPr>
      <t xml:space="preserve">adjusted based on standards, relative to VPDB. </t>
    </r>
  </si>
  <si>
    <r>
      <t>Final d18O of carbonate</t>
    </r>
    <r>
      <rPr>
        <sz val="12"/>
        <color theme="1"/>
        <rFont val="Arial"/>
        <family val="2"/>
      </rPr>
      <t xml:space="preserve"> (‰, vs. VSMOW). Mean of all cycles for one replicate aliquot, corrected for acid digestion fractionation, adjusted based on standards, relative to VSMOW.</t>
    </r>
  </si>
  <si>
    <t>sd_D47</t>
  </si>
  <si>
    <t>se_D47</t>
  </si>
  <si>
    <r>
      <rPr>
        <b/>
        <sz val="12"/>
        <color theme="1"/>
        <rFont val="Arial"/>
        <family val="2"/>
      </rPr>
      <t>sd_D47</t>
    </r>
    <r>
      <rPr>
        <sz val="12"/>
        <color theme="1"/>
        <rFont val="Arial"/>
        <family val="2"/>
      </rPr>
      <t xml:space="preserve"> (‰, 1 standard deviation, analytical error only)</t>
    </r>
  </si>
  <si>
    <r>
      <rPr>
        <b/>
        <sz val="12"/>
        <color theme="1"/>
        <rFont val="Arial"/>
        <family val="2"/>
      </rPr>
      <t>se_D47</t>
    </r>
    <r>
      <rPr>
        <sz val="12"/>
        <color theme="1"/>
        <rFont val="Arial"/>
        <family val="2"/>
      </rPr>
      <t xml:space="preserve"> (‰, 1 standard error, analytical error only), calculated over all cycles for one replicate aliquot</t>
    </r>
  </si>
  <si>
    <t>sd_D48</t>
  </si>
  <si>
    <t>se_D48</t>
  </si>
  <si>
    <t>sd_D49</t>
  </si>
  <si>
    <t>se_D49</t>
  </si>
  <si>
    <r>
      <rPr>
        <b/>
        <sz val="12"/>
        <color theme="1"/>
        <rFont val="Arial"/>
        <family val="2"/>
      </rPr>
      <t>se_D49</t>
    </r>
    <r>
      <rPr>
        <sz val="12"/>
        <color theme="1"/>
        <rFont val="Arial"/>
        <family val="2"/>
      </rPr>
      <t xml:space="preserve"> (‰, 1 standard error, analytical error only)</t>
    </r>
  </si>
  <si>
    <r>
      <rPr>
        <b/>
        <sz val="12"/>
        <color theme="1"/>
        <rFont val="Arial"/>
        <family val="2"/>
      </rPr>
      <t>sd_D49</t>
    </r>
    <r>
      <rPr>
        <sz val="12"/>
        <color theme="1"/>
        <rFont val="Arial"/>
        <family val="2"/>
      </rPr>
      <t xml:space="preserve"> (‰, 1 standard deviation, analytical error only)</t>
    </r>
  </si>
  <si>
    <r>
      <rPr>
        <b/>
        <sz val="12"/>
        <color theme="1"/>
        <rFont val="Arial"/>
        <family val="2"/>
      </rPr>
      <t>se_D48</t>
    </r>
    <r>
      <rPr>
        <sz val="12"/>
        <color theme="1"/>
        <rFont val="Arial"/>
        <family val="2"/>
      </rPr>
      <t xml:space="preserve"> (‰, 1 standard error, analytical error only)</t>
    </r>
  </si>
  <si>
    <r>
      <rPr>
        <b/>
        <sz val="12"/>
        <color theme="1"/>
        <rFont val="Arial"/>
        <family val="2"/>
      </rPr>
      <t>sd_D48</t>
    </r>
    <r>
      <rPr>
        <sz val="12"/>
        <color theme="1"/>
        <rFont val="Arial"/>
        <family val="2"/>
      </rPr>
      <t xml:space="preserve"> (‰, 1 standard deviation, analytical error only)</t>
    </r>
  </si>
  <si>
    <r>
      <t xml:space="preserve">Species </t>
    </r>
    <r>
      <rPr>
        <sz val="12"/>
        <color theme="1"/>
        <rFont val="Arial"/>
        <family val="2"/>
      </rPr>
      <t>- relevant taxonomic information, could include Genus and species</t>
    </r>
  </si>
  <si>
    <r>
      <t xml:space="preserve">Final d13C of carbonate </t>
    </r>
    <r>
      <rPr>
        <sz val="12"/>
        <color theme="1"/>
        <rFont val="Arial"/>
        <family val="2"/>
      </rPr>
      <t>(‰, vs. VPDB)</t>
    </r>
    <r>
      <rPr>
        <b/>
        <sz val="12"/>
        <color theme="1"/>
        <rFont val="Arial"/>
        <family val="2"/>
      </rPr>
      <t xml:space="preserve">. </t>
    </r>
    <r>
      <rPr>
        <sz val="12"/>
        <color theme="1"/>
        <rFont val="Arial"/>
        <family val="2"/>
      </rPr>
      <t>Mean of standard-adjusted final d13C values for all good replicates</t>
    </r>
  </si>
  <si>
    <t>sd13C_final</t>
  </si>
  <si>
    <t>sd18O_final</t>
  </si>
  <si>
    <r>
      <rPr>
        <b/>
        <sz val="12"/>
        <color theme="1"/>
        <rFont val="Arial"/>
        <family val="2"/>
      </rPr>
      <t xml:space="preserve">Small delta values: d45-d49 </t>
    </r>
    <r>
      <rPr>
        <sz val="12"/>
        <color theme="1"/>
        <rFont val="Arial"/>
        <family val="2"/>
      </rPr>
      <t>(‰, vs. lab working gas). Mean of n cycles. Indicate if these are PBL corrected in the Data Source tab.</t>
    </r>
  </si>
  <si>
    <r>
      <rPr>
        <b/>
        <sz val="12"/>
        <color theme="1"/>
        <rFont val="Arial"/>
        <family val="2"/>
      </rPr>
      <t>Error on small delta values: sd_d45-sd_d49</t>
    </r>
    <r>
      <rPr>
        <sz val="12"/>
        <color theme="1"/>
        <rFont val="Arial"/>
        <family val="2"/>
      </rPr>
      <t xml:space="preserve"> (‰, 1 standard deviation). Calculated over all n cycles, where X = 5, 6, 7, 8, or 9. </t>
    </r>
  </si>
  <si>
    <r>
      <rPr>
        <b/>
        <sz val="12"/>
        <color theme="1"/>
        <rFont val="Arial"/>
        <family val="2"/>
      </rPr>
      <t>Error on small delta values: se_d45-se_d49</t>
    </r>
    <r>
      <rPr>
        <sz val="12"/>
        <color theme="1"/>
        <rFont val="Arial"/>
        <family val="2"/>
      </rPr>
      <t xml:space="preserve"> (‰, 1 standard error). Calculated using n cycles, where X = 5, 6, 7, 8, or 9. </t>
    </r>
  </si>
  <si>
    <r>
      <rPr>
        <b/>
        <sz val="12"/>
        <color theme="1"/>
        <rFont val="Arial"/>
        <family val="2"/>
      </rPr>
      <t>Error on final d18Ocarb</t>
    </r>
    <r>
      <rPr>
        <sz val="12"/>
        <color theme="1"/>
        <rFont val="Arial"/>
        <family val="2"/>
      </rPr>
      <t xml:space="preserve"> (‰, 1 standard deviation). Calculated as 1sd of all good replicates</t>
    </r>
  </si>
  <si>
    <r>
      <rPr>
        <b/>
        <sz val="12"/>
        <color theme="1"/>
        <rFont val="Arial"/>
        <family val="2"/>
      </rPr>
      <t>Error on final d13Ccarb</t>
    </r>
    <r>
      <rPr>
        <sz val="12"/>
        <color theme="1"/>
        <rFont val="Arial"/>
        <family val="2"/>
      </rPr>
      <t xml:space="preserve"> (‰, 1 standard deviation). Calculated as 1sd of all good replicates</t>
    </r>
  </si>
  <si>
    <t>First Author</t>
  </si>
  <si>
    <t xml:space="preserve">Green cells are required and fixed. DO NOT change headers. </t>
  </si>
  <si>
    <t>Additional Information</t>
  </si>
  <si>
    <t xml:space="preserve">Space to add in study-specific notes. </t>
  </si>
  <si>
    <t>This tab can easily be transitioned into a universally readable format by deleting the top 7 rows (leaving Row 8 as the header) and saving as a .txt or .csv file.</t>
  </si>
  <si>
    <r>
      <t>Species</t>
    </r>
    <r>
      <rPr>
        <i/>
        <sz val="12"/>
        <color theme="1"/>
        <rFont val="Arial"/>
        <family val="2"/>
      </rPr>
      <t xml:space="preserve"> (genus species)</t>
    </r>
  </si>
  <si>
    <r>
      <t xml:space="preserve">Final d18O of carbonate </t>
    </r>
    <r>
      <rPr>
        <sz val="12"/>
        <color theme="1"/>
        <rFont val="Arial"/>
        <family val="2"/>
      </rPr>
      <t>(‰, vs. VPDB). Mean of standard-adjusted final d18Ocarb values for all good replicates, relative to VPDB</t>
    </r>
  </si>
  <si>
    <r>
      <t>Final d18O of carbonate</t>
    </r>
    <r>
      <rPr>
        <sz val="12"/>
        <color theme="1"/>
        <rFont val="Arial"/>
        <family val="2"/>
      </rPr>
      <t xml:space="preserve"> (‰, vs. VSMOW). Mean of standard-adjusted final d18Ocarb values for all good replicates, relative to VSMOW</t>
    </r>
  </si>
  <si>
    <t>sd_d13C_final</t>
  </si>
  <si>
    <t>sd_d18O_final</t>
  </si>
  <si>
    <r>
      <rPr>
        <b/>
        <sz val="12"/>
        <color theme="1"/>
        <rFont val="Arial"/>
        <family val="2"/>
      </rPr>
      <t>sd_d13C_final</t>
    </r>
    <r>
      <rPr>
        <sz val="12"/>
        <color theme="1"/>
        <rFont val="Arial"/>
        <family val="2"/>
      </rPr>
      <t xml:space="preserve"> (‰, 1 standard deviation)</t>
    </r>
  </si>
  <si>
    <r>
      <rPr>
        <b/>
        <sz val="12"/>
        <color theme="1"/>
        <rFont val="Arial"/>
        <family val="2"/>
      </rPr>
      <t>sd_d18O_final</t>
    </r>
    <r>
      <rPr>
        <sz val="12"/>
        <color theme="1"/>
        <rFont val="Arial"/>
        <family val="2"/>
      </rPr>
      <t xml:space="preserve"> (‰, 1 standard deviation)</t>
    </r>
  </si>
  <si>
    <r>
      <t xml:space="preserve">Final D47 </t>
    </r>
    <r>
      <rPr>
        <sz val="12"/>
        <color theme="1"/>
        <rFont val="Arial"/>
        <family val="2"/>
      </rPr>
      <t>(reference frame, acid corrected)</t>
    </r>
  </si>
  <si>
    <r>
      <t>seD47</t>
    </r>
    <r>
      <rPr>
        <sz val="12"/>
        <color rgb="FF000000"/>
        <rFont val="Arial"/>
        <family val="2"/>
      </rPr>
      <t xml:space="preserve"> (‰), internal 1 standard error on N replicates</t>
    </r>
  </si>
  <si>
    <t xml:space="preserve">Green columns are required and fixed. DO NOT change headers. </t>
  </si>
  <si>
    <t xml:space="preserve">Highlight any rows/columns you add in yellow (for example, documenting an additional variable in your particular study). </t>
  </si>
  <si>
    <t xml:space="preserve">White columns/cells are optional. In all tabs, these are examples of information others have found useful to add for their specific studies or method of data processing. </t>
  </si>
  <si>
    <t>Highlight any rows/cells you add in yellow (for example, documenting an additional variable in your particular study)</t>
  </si>
  <si>
    <t xml:space="preserve">White cells are optional. In all tabs, these are examples of information others have found useful to add for their specific studies or method of data processing. </t>
  </si>
  <si>
    <r>
      <t xml:space="preserve">Meters composite depth </t>
    </r>
    <r>
      <rPr>
        <sz val="12"/>
        <color theme="1"/>
        <rFont val="Arial"/>
        <family val="2"/>
      </rPr>
      <t>(adjusted for core expansion etc., m)</t>
    </r>
  </si>
  <si>
    <r>
      <t>Meters below sea floor</t>
    </r>
    <r>
      <rPr>
        <sz val="12"/>
        <color theme="1"/>
        <rFont val="Arial"/>
        <family val="2"/>
      </rPr>
      <t xml:space="preserve"> (total, m)</t>
    </r>
  </si>
  <si>
    <r>
      <t>Depth, lower</t>
    </r>
    <r>
      <rPr>
        <sz val="12"/>
        <color theme="1"/>
        <rFont val="Arial"/>
        <family val="2"/>
      </rPr>
      <t xml:space="preserve"> (cm)</t>
    </r>
  </si>
  <si>
    <r>
      <t xml:space="preserve">Depth, upper </t>
    </r>
    <r>
      <rPr>
        <sz val="12"/>
        <color theme="1"/>
        <rFont val="Arial"/>
        <family val="2"/>
      </rPr>
      <t>(cm)</t>
    </r>
  </si>
  <si>
    <r>
      <rPr>
        <b/>
        <i/>
        <sz val="12"/>
        <rFont val="Arial"/>
        <family val="2"/>
      </rPr>
      <t>[OPTIONAL] This tab is a flexible location to add any additional information about replicates or sample means.</t>
    </r>
    <r>
      <rPr>
        <i/>
        <sz val="12"/>
        <rFont val="Arial"/>
        <family val="2"/>
      </rPr>
      <t xml:space="preserve"> It could contain mean isotopic values and sample descriptions for larger pools of samples, such as in studies with stratigraphic information, where samples from a single horizon or core interval are combined. This would provide horizon means or bin means that average data from multiple distinct powders, whereas the 'Sample Means' tab includes mean values for individual powders. It could have only sample descrptions and no isotope data. It could contain trace element concentrations measured on the same powder. Make this work for you - whatever columns are most useful to convey necessary information for your study. </t>
    </r>
  </si>
  <si>
    <t>Additional Sample Info</t>
  </si>
  <si>
    <t>Sample Means</t>
  </si>
  <si>
    <r>
      <rPr>
        <b/>
        <sz val="12"/>
        <color theme="1"/>
        <rFont val="Arial"/>
        <family val="2"/>
      </rPr>
      <t>Temperature</t>
    </r>
    <r>
      <rPr>
        <sz val="12"/>
        <color theme="1"/>
        <rFont val="Arial"/>
        <family val="2"/>
      </rPr>
      <t xml:space="preserve"> (Celsius)</t>
    </r>
  </si>
  <si>
    <r>
      <rPr>
        <b/>
        <sz val="12"/>
        <color theme="1"/>
        <rFont val="Arial"/>
        <family val="2"/>
      </rPr>
      <t xml:space="preserve">seT </t>
    </r>
    <r>
      <rPr>
        <sz val="12"/>
        <color theme="1"/>
        <rFont val="Arial"/>
        <family val="2"/>
      </rPr>
      <t>(Celsius, 1 standard error, internal)</t>
    </r>
  </si>
  <si>
    <t>ext_seT</t>
  </si>
  <si>
    <r>
      <rPr>
        <b/>
        <sz val="12"/>
        <color theme="1"/>
        <rFont val="Arial"/>
        <family val="2"/>
      </rPr>
      <t xml:space="preserve">ext_seT </t>
    </r>
    <r>
      <rPr>
        <sz val="12"/>
        <color theme="1"/>
        <rFont val="Arial"/>
        <family val="2"/>
      </rPr>
      <t>(Celsius, 1 standard error, external)</t>
    </r>
  </si>
  <si>
    <t>Temp</t>
  </si>
  <si>
    <t>seT</t>
  </si>
  <si>
    <r>
      <t>Standards used for ARF</t>
    </r>
    <r>
      <rPr>
        <sz val="12"/>
        <color theme="1"/>
        <rFont val="Arial"/>
        <family val="2"/>
      </rPr>
      <t xml:space="preserve"> (as text) Which standards out of the dataset are used to generate the D47 transfer function (e.g. 'ETH1-3' or 'HG and EG25')</t>
    </r>
  </si>
  <si>
    <r>
      <t xml:space="preserve">Standards used for ARF </t>
    </r>
    <r>
      <rPr>
        <sz val="12"/>
        <color theme="1"/>
        <rFont val="Arial"/>
        <family val="2"/>
      </rPr>
      <t>(text)</t>
    </r>
  </si>
  <si>
    <r>
      <t>Number of Standards used for ARF</t>
    </r>
    <r>
      <rPr>
        <sz val="12"/>
        <color theme="1"/>
        <rFont val="Arial"/>
        <family val="2"/>
      </rPr>
      <t xml:space="preserve"> (numeric). Also known as 'window size'. </t>
    </r>
  </si>
  <si>
    <r>
      <t>Standards in window used for ARF</t>
    </r>
    <r>
      <rPr>
        <sz val="12"/>
        <color theme="1"/>
        <rFont val="Arial"/>
        <family val="2"/>
      </rPr>
      <t xml:space="preserve"> (numeric)</t>
    </r>
  </si>
  <si>
    <r>
      <t xml:space="preserve">Number of standards used for d13C, d18O correction </t>
    </r>
    <r>
      <rPr>
        <sz val="12"/>
        <color theme="1"/>
        <rFont val="Arial"/>
        <family val="2"/>
      </rPr>
      <t>(numeric)</t>
    </r>
  </si>
  <si>
    <r>
      <t xml:space="preserve">Standards used for d13C, d18O correction </t>
    </r>
    <r>
      <rPr>
        <sz val="12"/>
        <color theme="1"/>
        <rFont val="Arial"/>
        <family val="2"/>
      </rPr>
      <t>(as text)</t>
    </r>
  </si>
  <si>
    <r>
      <t>Standards used for d13C, d18O correction</t>
    </r>
    <r>
      <rPr>
        <sz val="12"/>
        <color theme="1"/>
        <rFont val="Arial"/>
        <family val="2"/>
      </rPr>
      <t xml:space="preserve"> (as text) Which standards out of the dataset are used to correct d18O and d13C to final values (e.g. 'ETH1-3')</t>
    </r>
  </si>
  <si>
    <r>
      <t xml:space="preserve">Number of standards used for d13C, d18O correction </t>
    </r>
    <r>
      <rPr>
        <sz val="12"/>
        <color theme="1"/>
        <rFont val="Arial"/>
        <family val="2"/>
      </rPr>
      <t xml:space="preserve">(numeric). Also known as 'window size'. </t>
    </r>
  </si>
  <si>
    <t>Goler1</t>
  </si>
  <si>
    <t>Goler2</t>
  </si>
  <si>
    <t>Goler3</t>
  </si>
  <si>
    <t>Goler4</t>
  </si>
  <si>
    <t>Goler6a</t>
  </si>
  <si>
    <t>Goler8b</t>
  </si>
  <si>
    <t>Eocene</t>
  </si>
  <si>
    <r>
      <t>Acutostrea idriaensis</t>
    </r>
    <r>
      <rPr>
        <sz val="12"/>
        <color theme="1"/>
        <rFont val="Times New Roman"/>
        <family val="1"/>
      </rPr>
      <t xml:space="preserve"> </t>
    </r>
  </si>
  <si>
    <t>oyster</t>
  </si>
  <si>
    <t>biogenic</t>
  </si>
  <si>
    <t>C</t>
  </si>
  <si>
    <t>Goler Fm, marine member 4d</t>
  </si>
  <si>
    <t>sample</t>
  </si>
  <si>
    <t>NA</t>
  </si>
  <si>
    <t>Carrara1</t>
  </si>
  <si>
    <t>Carrara2</t>
  </si>
  <si>
    <t>Carrara3</t>
  </si>
  <si>
    <t>Carrara4</t>
  </si>
  <si>
    <t>Carrara5</t>
  </si>
  <si>
    <t>Ooids1</t>
  </si>
  <si>
    <t>Ooids3</t>
  </si>
  <si>
    <t>Ooids4</t>
  </si>
  <si>
    <t>Ooids5</t>
  </si>
  <si>
    <t>Ooids2</t>
  </si>
  <si>
    <t>Carrara6</t>
  </si>
  <si>
    <t>Carrara7</t>
  </si>
  <si>
    <t>Carrara8</t>
  </si>
  <si>
    <t>Carrara9</t>
  </si>
  <si>
    <t>Ooids6</t>
  </si>
  <si>
    <t>Ooids7</t>
  </si>
  <si>
    <t>Ooids8</t>
  </si>
  <si>
    <t>carbSTD</t>
  </si>
  <si>
    <t>Carrara</t>
  </si>
  <si>
    <t>2xEV25C</t>
  </si>
  <si>
    <t>gasSTD</t>
  </si>
  <si>
    <t>EG25</t>
  </si>
  <si>
    <t>Y</t>
  </si>
  <si>
    <t>2xEVHG</t>
  </si>
  <si>
    <t>HG</t>
  </si>
  <si>
    <t>CarraraHG</t>
  </si>
  <si>
    <t>Evap25C</t>
  </si>
  <si>
    <t>EvapHG</t>
  </si>
  <si>
    <t>MDIW25C</t>
  </si>
  <si>
    <t>MDIWHG</t>
  </si>
  <si>
    <t>MATHHG</t>
  </si>
  <si>
    <t>MDIW25C_b</t>
  </si>
  <si>
    <t>OoidsHG</t>
  </si>
  <si>
    <t>MOL</t>
  </si>
  <si>
    <t>CAB</t>
  </si>
  <si>
    <t>UM253</t>
  </si>
  <si>
    <t>Stable Isotope Lab at U. Michigan</t>
  </si>
  <si>
    <t>Thermo MAT253</t>
  </si>
  <si>
    <t>6-8</t>
  </si>
  <si>
    <t>Brand/IUPAC (BR)</t>
  </si>
  <si>
    <t>Correction for PPQ fractionation following Petersen et al. 2016</t>
  </si>
  <si>
    <t>Defliese et al., 2015, Chemical Geology, 396, pp. 51-60; Petersen et al., 2016, RCMS, 30, pp. 199-208</t>
  </si>
  <si>
    <t>-10 to -40</t>
  </si>
  <si>
    <t>staticPPQ</t>
  </si>
  <si>
    <t>Goler Fm</t>
  </si>
  <si>
    <t>LFW</t>
  </si>
  <si>
    <t>gasSTDS</t>
  </si>
  <si>
    <t>Sep15 (1)-3</t>
  </si>
  <si>
    <t>Sep15 (1)-4</t>
  </si>
  <si>
    <t>Feb16 (3)-2</t>
  </si>
  <si>
    <t>Sep15 (1)-5</t>
  </si>
  <si>
    <t>Dec15 (2)-1</t>
  </si>
  <si>
    <t>Feb16 (3)-1</t>
  </si>
  <si>
    <t>Sep15 (1) 1</t>
  </si>
  <si>
    <t>Sep15 (1) 2</t>
  </si>
  <si>
    <t>Sep15 (1) 3</t>
  </si>
  <si>
    <t>Sep15 (1) 4</t>
  </si>
  <si>
    <t>Sep15 (1) 5</t>
  </si>
  <si>
    <t>Dec15 (2) 1</t>
  </si>
  <si>
    <t>Feb16 (3) 1</t>
  </si>
  <si>
    <t>Feb16 (3) 2</t>
  </si>
  <si>
    <t>Day1</t>
  </si>
  <si>
    <t>Day2</t>
  </si>
  <si>
    <t>Kelson, J.R., et al., 2022, Looking upstream with clumped and triple oxygen isotopes of estuarine oyster shells in the early Eocene of California, USA: Geology, v. 50, https://doi.org/10.1130/G49634.1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</si>
</sst>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mm/dd/yy;@"/>
    <numFmt numFmtId="165" formatCode="0.00000000"/>
    <numFmt numFmtId="166" formatCode="0.0"/>
    <numFmt numFmtId="167" formatCode="0.000"/>
    <numFmt numFmtId="168" formatCode="0.0000"/>
  </numFmts>
  <fonts count="28" x14ac:knownFonts="1">
    <font>
      <sz val="12"/>
      <color theme="1"/>
      <name val="Calibri"/>
      <family val="2"/>
      <scheme val="minor"/>
    </font>
    <font>
      <sz val="12"/>
      <color rgb="FFFF0000"/>
      <name val="Calibri"/>
      <family val="2"/>
      <scheme val="minor"/>
    </font>
    <font>
      <u/>
      <sz val="12"/>
      <color theme="10"/>
      <name val="Calibri"/>
      <family val="2"/>
      <scheme val="minor"/>
    </font>
    <font>
      <u/>
      <sz val="12"/>
      <color theme="11"/>
      <name val="Calibri"/>
      <family val="2"/>
      <scheme val="minor"/>
    </font>
    <font>
      <sz val="12"/>
      <color theme="1"/>
      <name val="Arial"/>
      <family val="2"/>
    </font>
    <font>
      <b/>
      <sz val="12"/>
      <color theme="1"/>
      <name val="Arial"/>
      <family val="2"/>
    </font>
    <font>
      <sz val="12"/>
      <color rgb="FFFF0000"/>
      <name val="Arial"/>
      <family val="2"/>
    </font>
    <font>
      <i/>
      <sz val="12"/>
      <name val="Arial"/>
      <family val="2"/>
    </font>
    <font>
      <sz val="12"/>
      <name val="Arial"/>
      <family val="2"/>
    </font>
    <font>
      <b/>
      <sz val="12"/>
      <name val="Arial"/>
      <family val="2"/>
    </font>
    <font>
      <b/>
      <u/>
      <sz val="16"/>
      <name val="Arial"/>
      <family val="2"/>
    </font>
    <font>
      <i/>
      <sz val="12"/>
      <color theme="1"/>
      <name val="Arial"/>
      <family val="2"/>
    </font>
    <font>
      <sz val="14"/>
      <color theme="1"/>
      <name val="Arial"/>
      <family val="2"/>
    </font>
    <font>
      <b/>
      <sz val="14"/>
      <color theme="1"/>
      <name val="Arial"/>
      <family val="2"/>
    </font>
    <font>
      <b/>
      <i/>
      <sz val="12"/>
      <name val="Arial"/>
      <family val="2"/>
    </font>
    <font>
      <sz val="12"/>
      <color rgb="FF000000"/>
      <name val="Arial"/>
      <family val="2"/>
    </font>
    <font>
      <b/>
      <sz val="12"/>
      <color theme="0" tint="-0.34998626667073579"/>
      <name val="Arial"/>
      <family val="2"/>
    </font>
    <font>
      <b/>
      <sz val="12"/>
      <color rgb="FF000000"/>
      <name val="Arial"/>
      <family val="2"/>
    </font>
    <font>
      <b/>
      <sz val="12"/>
      <color theme="0"/>
      <name val="Arial"/>
      <family val="2"/>
    </font>
    <font>
      <i/>
      <sz val="12"/>
      <color theme="0"/>
      <name val="Arial"/>
      <family val="2"/>
    </font>
    <font>
      <b/>
      <sz val="12"/>
      <color theme="0" tint="-0.249977111117893"/>
      <name val="Arial"/>
      <family val="2"/>
    </font>
    <font>
      <b/>
      <sz val="16"/>
      <name val="Arial"/>
      <family val="2"/>
    </font>
    <font>
      <b/>
      <sz val="12"/>
      <color rgb="FFA6A6A6"/>
      <name val="Arial"/>
      <family val="2"/>
    </font>
    <font>
      <sz val="8"/>
      <name val="Calibri"/>
      <family val="2"/>
      <scheme val="minor"/>
    </font>
    <font>
      <sz val="12"/>
      <color rgb="FF00B0F0"/>
      <name val="Calibri"/>
      <family val="2"/>
      <scheme val="minor"/>
    </font>
    <font>
      <sz val="10"/>
      <color theme="1"/>
      <name val="Times New Roman"/>
      <family val="1"/>
    </font>
    <font>
      <i/>
      <sz val="12"/>
      <color theme="1"/>
      <name val="Times New Roman"/>
      <family val="1"/>
    </font>
    <font>
      <sz val="12"/>
      <color theme="1"/>
      <name val="Times New Roman"/>
      <family val="1"/>
    </font>
  </fonts>
  <fills count="7">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AEFB16"/>
        <bgColor indexed="64"/>
      </patternFill>
    </fill>
    <fill>
      <patternFill patternType="solid">
        <fgColor rgb="FF0070C0"/>
        <bgColor indexed="64"/>
      </patternFill>
    </fill>
  </fills>
  <borders count="18">
    <border>
      <left/>
      <right/>
      <top/>
      <bottom/>
      <diagonal/>
    </border>
    <border>
      <left/>
      <right/>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bottom/>
      <diagonal/>
    </border>
    <border>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top/>
      <bottom style="thin">
        <color theme="0" tint="-0.499984740745262"/>
      </bottom>
      <diagonal/>
    </border>
    <border>
      <left style="thin">
        <color indexed="64"/>
      </left>
      <right/>
      <top/>
      <bottom/>
      <diagonal/>
    </border>
    <border>
      <left style="thin">
        <color indexed="64"/>
      </left>
      <right/>
      <top/>
      <bottom style="thin">
        <color indexed="64"/>
      </bottom>
      <diagonal/>
    </border>
  </borders>
  <cellStyleXfs count="44">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cellStyleXfs>
  <cellXfs count="213">
    <xf numFmtId="0" fontId="0" fillId="0" borderId="0" xfId="0"/>
    <xf numFmtId="0" fontId="0" fillId="0" borderId="0" xfId="0" applyAlignment="1">
      <alignment wrapText="1"/>
    </xf>
    <xf numFmtId="0" fontId="5" fillId="0" borderId="0" xfId="0" applyFont="1"/>
    <xf numFmtId="0" fontId="4" fillId="0" borderId="0" xfId="0" applyFont="1" applyAlignment="1">
      <alignment wrapText="1"/>
    </xf>
    <xf numFmtId="0" fontId="4" fillId="0" borderId="0" xfId="0" applyFont="1"/>
    <xf numFmtId="0" fontId="6" fillId="0" borderId="0" xfId="0" applyFont="1"/>
    <xf numFmtId="0" fontId="5" fillId="0" borderId="0" xfId="0" applyFont="1" applyFill="1" applyBorder="1" applyAlignment="1">
      <alignment horizontal="center"/>
    </xf>
    <xf numFmtId="0" fontId="4" fillId="0" borderId="0" xfId="0" applyFont="1" applyFill="1"/>
    <xf numFmtId="0" fontId="8" fillId="0" borderId="0" xfId="0" applyFont="1"/>
    <xf numFmtId="0" fontId="4" fillId="5" borderId="0" xfId="0" applyFont="1" applyFill="1" applyAlignment="1">
      <alignment horizontal="left" vertical="top" wrapText="1"/>
    </xf>
    <xf numFmtId="0" fontId="5" fillId="5" borderId="0" xfId="0" applyFont="1" applyFill="1" applyAlignment="1">
      <alignment horizontal="left" vertical="top" wrapText="1"/>
    </xf>
    <xf numFmtId="0" fontId="4" fillId="0" borderId="0" xfId="0" applyFont="1" applyAlignment="1">
      <alignment horizontal="left" vertical="top" wrapText="1"/>
    </xf>
    <xf numFmtId="0" fontId="5" fillId="0" borderId="0" xfId="0" applyFont="1" applyAlignment="1">
      <alignment horizontal="left" vertical="top" wrapText="1"/>
    </xf>
    <xf numFmtId="0" fontId="4" fillId="0" borderId="0" xfId="0" applyFont="1" applyAlignment="1">
      <alignment horizontal="left"/>
    </xf>
    <xf numFmtId="164" fontId="4" fillId="0" borderId="0" xfId="0" applyNumberFormat="1" applyFont="1" applyAlignment="1">
      <alignment horizontal="left"/>
    </xf>
    <xf numFmtId="0" fontId="0" fillId="0" borderId="0" xfId="0" applyFill="1"/>
    <xf numFmtId="0" fontId="9" fillId="0" borderId="0" xfId="0" applyFont="1"/>
    <xf numFmtId="0" fontId="10" fillId="3" borderId="10" xfId="0" applyFont="1" applyFill="1" applyBorder="1" applyAlignment="1">
      <alignment vertical="top"/>
    </xf>
    <xf numFmtId="0" fontId="4" fillId="0" borderId="0" xfId="0" applyFont="1" applyFill="1" applyBorder="1"/>
    <xf numFmtId="0" fontId="0" fillId="0" borderId="0" xfId="0" applyFill="1" applyBorder="1"/>
    <xf numFmtId="0" fontId="18" fillId="6" borderId="0" xfId="0" applyFont="1" applyFill="1" applyBorder="1" applyAlignment="1">
      <alignment horizontal="center"/>
    </xf>
    <xf numFmtId="0" fontId="19" fillId="6" borderId="0" xfId="0" applyFont="1" applyFill="1" applyBorder="1" applyAlignment="1">
      <alignment horizontal="left"/>
    </xf>
    <xf numFmtId="0" fontId="13" fillId="4" borderId="1" xfId="0" applyFont="1" applyFill="1" applyBorder="1" applyAlignment="1">
      <alignment horizontal="center"/>
    </xf>
    <xf numFmtId="0" fontId="12" fillId="0" borderId="0" xfId="0" applyFont="1"/>
    <xf numFmtId="0" fontId="13" fillId="0" borderId="0" xfId="0" applyFont="1" applyFill="1" applyBorder="1" applyAlignment="1">
      <alignment horizontal="center"/>
    </xf>
    <xf numFmtId="0" fontId="13" fillId="4" borderId="1" xfId="0" applyFont="1" applyFill="1" applyBorder="1" applyAlignment="1">
      <alignment wrapText="1"/>
    </xf>
    <xf numFmtId="0" fontId="18" fillId="6" borderId="0" xfId="0" applyFont="1" applyFill="1" applyBorder="1" applyAlignment="1">
      <alignment wrapText="1"/>
    </xf>
    <xf numFmtId="0" fontId="4" fillId="5" borderId="3" xfId="0" applyFont="1" applyFill="1" applyBorder="1" applyAlignment="1"/>
    <xf numFmtId="0" fontId="4" fillId="5" borderId="4" xfId="0" applyFont="1" applyFill="1" applyBorder="1" applyAlignment="1"/>
    <xf numFmtId="0" fontId="10" fillId="3" borderId="10" xfId="0" applyFont="1" applyFill="1" applyBorder="1" applyAlignment="1">
      <alignment vertical="top" wrapText="1"/>
    </xf>
    <xf numFmtId="0" fontId="4" fillId="2" borderId="0" xfId="0" applyFont="1" applyFill="1" applyBorder="1" applyAlignment="1"/>
    <xf numFmtId="0" fontId="4" fillId="2" borderId="9" xfId="0" applyFont="1" applyFill="1" applyBorder="1" applyAlignment="1"/>
    <xf numFmtId="0" fontId="19" fillId="6" borderId="0" xfId="0" applyFont="1" applyFill="1" applyBorder="1" applyAlignment="1"/>
    <xf numFmtId="0" fontId="13" fillId="4" borderId="1" xfId="0" applyFont="1" applyFill="1" applyBorder="1" applyAlignment="1">
      <alignment horizontal="center" wrapText="1"/>
    </xf>
    <xf numFmtId="0" fontId="18" fillId="6" borderId="0" xfId="0" applyFont="1" applyFill="1" applyBorder="1" applyAlignment="1">
      <alignment horizontal="center" wrapText="1"/>
    </xf>
    <xf numFmtId="0" fontId="5" fillId="0" borderId="0" xfId="0" applyFont="1" applyAlignment="1">
      <alignment horizontal="right"/>
    </xf>
    <xf numFmtId="165" fontId="5" fillId="0" borderId="0" xfId="0" applyNumberFormat="1" applyFont="1" applyAlignment="1">
      <alignment horizontal="right"/>
    </xf>
    <xf numFmtId="165" fontId="5" fillId="0" borderId="0" xfId="0" applyNumberFormat="1" applyFont="1" applyFill="1" applyAlignment="1">
      <alignment horizontal="right"/>
    </xf>
    <xf numFmtId="0" fontId="19" fillId="6" borderId="0" xfId="0" applyFont="1" applyFill="1" applyBorder="1" applyAlignment="1">
      <alignment horizontal="left" wrapText="1"/>
    </xf>
    <xf numFmtId="0" fontId="4" fillId="5" borderId="13" xfId="0" applyFont="1" applyFill="1" applyBorder="1" applyAlignment="1">
      <alignment wrapText="1"/>
    </xf>
    <xf numFmtId="0" fontId="4" fillId="0" borderId="13" xfId="0" applyFont="1" applyBorder="1"/>
    <xf numFmtId="0" fontId="4" fillId="0" borderId="13" xfId="0" applyFont="1" applyBorder="1" applyAlignment="1">
      <alignment wrapText="1"/>
    </xf>
    <xf numFmtId="0" fontId="4" fillId="0" borderId="13" xfId="0" applyFont="1" applyFill="1" applyBorder="1" applyAlignment="1">
      <alignment wrapText="1"/>
    </xf>
    <xf numFmtId="0" fontId="4" fillId="0" borderId="0" xfId="0" applyFont="1" applyFill="1" applyAlignment="1">
      <alignment wrapText="1"/>
    </xf>
    <xf numFmtId="0" fontId="5" fillId="5" borderId="13" xfId="0" applyFont="1" applyFill="1" applyBorder="1" applyAlignment="1">
      <alignment horizontal="right"/>
    </xf>
    <xf numFmtId="0" fontId="4" fillId="5" borderId="13" xfId="0" applyFont="1" applyFill="1" applyBorder="1"/>
    <xf numFmtId="0" fontId="5" fillId="0" borderId="13" xfId="0" applyFont="1" applyBorder="1" applyAlignment="1">
      <alignment horizontal="right"/>
    </xf>
    <xf numFmtId="165" fontId="5" fillId="5" borderId="13" xfId="0" applyNumberFormat="1" applyFont="1" applyFill="1" applyBorder="1" applyAlignment="1">
      <alignment horizontal="right"/>
    </xf>
    <xf numFmtId="165" fontId="5" fillId="0" borderId="13" xfId="0" applyNumberFormat="1" applyFont="1" applyBorder="1" applyAlignment="1">
      <alignment horizontal="right"/>
    </xf>
    <xf numFmtId="165" fontId="5" fillId="0" borderId="13" xfId="0" applyNumberFormat="1" applyFont="1" applyFill="1" applyBorder="1" applyAlignment="1">
      <alignment horizontal="right"/>
    </xf>
    <xf numFmtId="0" fontId="5" fillId="5" borderId="13" xfId="0" applyFont="1" applyFill="1" applyBorder="1"/>
    <xf numFmtId="0" fontId="4" fillId="0" borderId="13" xfId="0" applyFont="1" applyFill="1" applyBorder="1" applyAlignment="1">
      <alignment horizontal="center" wrapText="1"/>
    </xf>
    <xf numFmtId="0" fontId="4" fillId="0" borderId="13" xfId="0" applyFont="1" applyFill="1" applyBorder="1" applyAlignment="1">
      <alignment horizontal="left"/>
    </xf>
    <xf numFmtId="0" fontId="5" fillId="5" borderId="14" xfId="0" applyFont="1" applyFill="1" applyBorder="1" applyAlignment="1">
      <alignment horizontal="right"/>
    </xf>
    <xf numFmtId="0" fontId="4" fillId="5" borderId="14" xfId="0" applyFont="1" applyFill="1" applyBorder="1" applyAlignment="1">
      <alignment wrapText="1"/>
    </xf>
    <xf numFmtId="0" fontId="4" fillId="0" borderId="14" xfId="0" applyFont="1" applyFill="1" applyBorder="1" applyAlignment="1">
      <alignment wrapText="1"/>
    </xf>
    <xf numFmtId="0" fontId="4" fillId="0" borderId="14" xfId="0" applyFont="1" applyBorder="1" applyAlignment="1">
      <alignment wrapText="1"/>
    </xf>
    <xf numFmtId="0" fontId="0" fillId="0" borderId="0" xfId="0" applyAlignment="1">
      <alignment horizontal="left"/>
    </xf>
    <xf numFmtId="0" fontId="4" fillId="0" borderId="0" xfId="0" applyFont="1" applyFill="1" applyBorder="1" applyAlignment="1">
      <alignment horizontal="left"/>
    </xf>
    <xf numFmtId="0" fontId="4" fillId="0" borderId="0" xfId="0" applyFont="1" applyFill="1" applyBorder="1" applyAlignment="1">
      <alignment horizontal="left" wrapText="1"/>
    </xf>
    <xf numFmtId="0" fontId="0" fillId="0" borderId="0" xfId="0" applyFill="1" applyBorder="1" applyAlignment="1">
      <alignment horizontal="left"/>
    </xf>
    <xf numFmtId="0" fontId="0" fillId="0" borderId="0" xfId="0" applyFill="1" applyAlignment="1">
      <alignment horizontal="left"/>
    </xf>
    <xf numFmtId="0" fontId="0" fillId="0" borderId="0" xfId="0" applyFill="1" applyAlignment="1">
      <alignment horizontal="left" wrapText="1"/>
    </xf>
    <xf numFmtId="0" fontId="17" fillId="5" borderId="0" xfId="0" applyFont="1" applyFill="1" applyAlignment="1">
      <alignment horizontal="left" vertical="top" wrapText="1"/>
    </xf>
    <xf numFmtId="0" fontId="20" fillId="0" borderId="0" xfId="0" applyFont="1" applyFill="1" applyAlignment="1"/>
    <xf numFmtId="0" fontId="20" fillId="0" borderId="0" xfId="0" applyFont="1" applyAlignment="1">
      <alignment horizontal="left"/>
    </xf>
    <xf numFmtId="0" fontId="20" fillId="0" borderId="0" xfId="0" applyFont="1" applyAlignment="1">
      <alignment horizontal="left" wrapText="1"/>
    </xf>
    <xf numFmtId="0" fontId="8" fillId="0" borderId="13" xfId="0" applyFont="1" applyFill="1" applyBorder="1" applyAlignment="1">
      <alignment horizontal="center" wrapText="1"/>
    </xf>
    <xf numFmtId="0" fontId="8" fillId="0" borderId="13" xfId="0" applyFont="1" applyFill="1" applyBorder="1" applyAlignment="1">
      <alignment wrapText="1"/>
    </xf>
    <xf numFmtId="0" fontId="9" fillId="5" borderId="13" xfId="0" applyFont="1" applyFill="1" applyBorder="1" applyAlignment="1">
      <alignment horizontal="right"/>
    </xf>
    <xf numFmtId="0" fontId="8" fillId="0" borderId="13" xfId="0" applyFont="1" applyFill="1" applyBorder="1" applyAlignment="1">
      <alignment horizontal="left"/>
    </xf>
    <xf numFmtId="165" fontId="5" fillId="0" borderId="0" xfId="0" applyNumberFormat="1" applyFont="1" applyFill="1" applyBorder="1" applyAlignment="1">
      <alignment horizontal="right"/>
    </xf>
    <xf numFmtId="0" fontId="4" fillId="0" borderId="0" xfId="0" applyFont="1" applyBorder="1" applyAlignment="1">
      <alignment wrapText="1"/>
    </xf>
    <xf numFmtId="0" fontId="4" fillId="0" borderId="0" xfId="0" applyFont="1" applyBorder="1"/>
    <xf numFmtId="0" fontId="4" fillId="0" borderId="0" xfId="0" applyFont="1" applyFill="1" applyBorder="1" applyAlignment="1">
      <alignment wrapText="1"/>
    </xf>
    <xf numFmtId="0" fontId="5" fillId="0" borderId="0" xfId="0" applyFont="1" applyBorder="1" applyAlignment="1">
      <alignment horizontal="right"/>
    </xf>
    <xf numFmtId="0" fontId="5" fillId="0" borderId="0" xfId="0" applyFont="1" applyBorder="1" applyAlignment="1">
      <alignment horizontal="left" vertical="top" wrapText="1"/>
    </xf>
    <xf numFmtId="0" fontId="0" fillId="0" borderId="0" xfId="0" applyBorder="1"/>
    <xf numFmtId="0" fontId="0" fillId="0" borderId="0" xfId="0" applyFont="1" applyFill="1" applyBorder="1"/>
    <xf numFmtId="0" fontId="7" fillId="0" borderId="0" xfId="0" applyFont="1" applyFill="1" applyBorder="1" applyAlignment="1">
      <alignment vertical="top" wrapText="1"/>
    </xf>
    <xf numFmtId="0" fontId="9" fillId="0" borderId="0" xfId="0" applyFont="1" applyFill="1" applyBorder="1" applyAlignment="1">
      <alignment horizontal="center"/>
    </xf>
    <xf numFmtId="0" fontId="8" fillId="0" borderId="0" xfId="0" applyFont="1" applyFill="1" applyBorder="1"/>
    <xf numFmtId="0" fontId="1" fillId="0" borderId="0" xfId="0" applyFont="1" applyBorder="1"/>
    <xf numFmtId="0" fontId="9" fillId="5" borderId="0" xfId="0" applyFont="1" applyFill="1" applyBorder="1" applyAlignment="1">
      <alignment horizontal="left" vertical="top" wrapText="1"/>
    </xf>
    <xf numFmtId="0" fontId="5" fillId="5" borderId="0" xfId="0" applyFont="1" applyFill="1" applyBorder="1" applyAlignment="1">
      <alignment horizontal="left" vertical="top" wrapText="1"/>
    </xf>
    <xf numFmtId="0" fontId="4" fillId="0" borderId="0" xfId="0" applyFont="1" applyBorder="1" applyAlignment="1">
      <alignment horizontal="left" vertical="top" wrapText="1"/>
    </xf>
    <xf numFmtId="14" fontId="4" fillId="0" borderId="13" xfId="0" applyNumberFormat="1" applyFont="1" applyBorder="1"/>
    <xf numFmtId="0" fontId="2" fillId="5" borderId="13" xfId="9" applyFill="1" applyBorder="1"/>
    <xf numFmtId="0" fontId="8" fillId="0" borderId="0" xfId="0" applyFont="1" applyFill="1" applyAlignment="1"/>
    <xf numFmtId="0" fontId="8" fillId="0" borderId="0" xfId="0" applyFont="1" applyAlignment="1">
      <alignment horizontal="left"/>
    </xf>
    <xf numFmtId="167" fontId="4" fillId="0" borderId="0" xfId="0" applyNumberFormat="1" applyFont="1"/>
    <xf numFmtId="2" fontId="4" fillId="0" borderId="0" xfId="0" applyNumberFormat="1" applyFont="1"/>
    <xf numFmtId="166" fontId="4" fillId="0" borderId="0" xfId="0" applyNumberFormat="1" applyFont="1"/>
    <xf numFmtId="2" fontId="4" fillId="0" borderId="0" xfId="0" applyNumberFormat="1" applyFont="1" applyAlignment="1">
      <alignment horizontal="left"/>
    </xf>
    <xf numFmtId="167" fontId="4" fillId="0" borderId="0" xfId="0" applyNumberFormat="1" applyFont="1" applyFill="1"/>
    <xf numFmtId="0" fontId="5" fillId="0" borderId="0" xfId="0" applyFont="1" applyFill="1" applyBorder="1" applyAlignment="1">
      <alignment vertical="top" wrapText="1"/>
    </xf>
    <xf numFmtId="0" fontId="8" fillId="0" borderId="0" xfId="0" applyFont="1" applyFill="1"/>
    <xf numFmtId="0" fontId="4" fillId="0" borderId="0" xfId="0" applyFont="1" applyBorder="1" applyAlignment="1">
      <alignment horizontal="left"/>
    </xf>
    <xf numFmtId="0" fontId="4" fillId="5" borderId="3" xfId="0" applyNumberFormat="1" applyFont="1" applyFill="1" applyBorder="1" applyAlignment="1"/>
    <xf numFmtId="0" fontId="4" fillId="2" borderId="0" xfId="0" applyNumberFormat="1" applyFont="1" applyFill="1" applyBorder="1" applyAlignment="1"/>
    <xf numFmtId="0" fontId="4" fillId="0" borderId="0" xfId="0" applyNumberFormat="1" applyFont="1" applyAlignment="1">
      <alignment horizontal="left"/>
    </xf>
    <xf numFmtId="0" fontId="6" fillId="5" borderId="13" xfId="0" applyFont="1" applyFill="1" applyBorder="1" applyAlignment="1">
      <alignment wrapText="1"/>
    </xf>
    <xf numFmtId="0" fontId="12" fillId="0" borderId="0" xfId="0" applyFont="1" applyFill="1"/>
    <xf numFmtId="0" fontId="20" fillId="0" borderId="0" xfId="0" applyFont="1"/>
    <xf numFmtId="0" fontId="16" fillId="0" borderId="0" xfId="0" applyFont="1" applyAlignment="1">
      <alignment horizontal="left"/>
    </xf>
    <xf numFmtId="164" fontId="16" fillId="0" borderId="0" xfId="0" applyNumberFormat="1" applyFont="1" applyAlignment="1">
      <alignment horizontal="left"/>
    </xf>
    <xf numFmtId="0" fontId="22" fillId="0" borderId="0" xfId="0" applyFont="1" applyAlignment="1">
      <alignment horizontal="left"/>
    </xf>
    <xf numFmtId="0" fontId="4" fillId="0" borderId="0" xfId="0" applyNumberFormat="1" applyFont="1" applyFill="1"/>
    <xf numFmtId="0" fontId="8" fillId="0" borderId="0" xfId="0" applyFont="1" applyAlignment="1">
      <alignment horizontal="left" vertical="center"/>
    </xf>
    <xf numFmtId="0" fontId="16" fillId="0" borderId="0" xfId="0" applyFont="1" applyBorder="1" applyAlignment="1">
      <alignment horizontal="left" vertical="top"/>
    </xf>
    <xf numFmtId="164" fontId="4" fillId="5" borderId="0" xfId="0" applyNumberFormat="1" applyFont="1" applyFill="1" applyAlignment="1">
      <alignment horizontal="left" vertical="top" wrapText="1"/>
    </xf>
    <xf numFmtId="0" fontId="9" fillId="5" borderId="0" xfId="0" applyFont="1" applyFill="1" applyAlignment="1">
      <alignment horizontal="left" vertical="top" wrapText="1"/>
    </xf>
    <xf numFmtId="0" fontId="5" fillId="0" borderId="0" xfId="0" applyFont="1" applyFill="1" applyBorder="1" applyAlignment="1">
      <alignment horizontal="left" vertical="top" wrapText="1"/>
    </xf>
    <xf numFmtId="2" fontId="15" fillId="0" borderId="0" xfId="0" applyNumberFormat="1" applyFont="1" applyAlignment="1">
      <alignment horizontal="left"/>
    </xf>
    <xf numFmtId="168" fontId="0" fillId="0" borderId="0" xfId="0" applyNumberFormat="1"/>
    <xf numFmtId="0" fontId="4" fillId="0" borderId="0" xfId="0" applyFont="1" applyFill="1" applyAlignment="1">
      <alignment horizontal="left" vertical="top" wrapText="1"/>
    </xf>
    <xf numFmtId="0" fontId="9" fillId="0" borderId="0" xfId="0" applyFont="1" applyBorder="1" applyAlignment="1">
      <alignment horizontal="left" vertical="top" wrapText="1"/>
    </xf>
    <xf numFmtId="0" fontId="4" fillId="0" borderId="0" xfId="0" applyFont="1" applyFill="1" applyAlignment="1">
      <alignment horizontal="left"/>
    </xf>
    <xf numFmtId="1" fontId="4" fillId="0" borderId="0" xfId="0" applyNumberFormat="1" applyFont="1"/>
    <xf numFmtId="0" fontId="10" fillId="3" borderId="0" xfId="0" applyFont="1" applyFill="1" applyBorder="1" applyAlignment="1">
      <alignment horizontal="left" vertical="top"/>
    </xf>
    <xf numFmtId="0" fontId="11" fillId="3" borderId="0" xfId="0" applyFont="1" applyFill="1" applyBorder="1" applyAlignment="1">
      <alignment horizontal="left" vertical="top" wrapText="1"/>
    </xf>
    <xf numFmtId="0" fontId="8" fillId="0" borderId="0" xfId="0" applyFont="1" applyBorder="1" applyAlignment="1">
      <alignment horizontal="left" vertical="top"/>
    </xf>
    <xf numFmtId="0" fontId="4" fillId="5" borderId="0" xfId="0" applyFont="1" applyFill="1" applyBorder="1" applyAlignment="1">
      <alignment horizontal="left" vertical="top"/>
    </xf>
    <xf numFmtId="0" fontId="4" fillId="2" borderId="0" xfId="0" applyFont="1" applyFill="1" applyBorder="1" applyAlignment="1">
      <alignment horizontal="left" vertical="top"/>
    </xf>
    <xf numFmtId="0" fontId="10" fillId="4" borderId="0" xfId="0" applyFont="1" applyFill="1" applyBorder="1" applyAlignment="1">
      <alignment horizontal="left" vertical="top"/>
    </xf>
    <xf numFmtId="0" fontId="7" fillId="4" borderId="0" xfId="0" applyFont="1" applyFill="1" applyBorder="1" applyAlignment="1">
      <alignment horizontal="left" vertical="top" wrapText="1"/>
    </xf>
    <xf numFmtId="0" fontId="5" fillId="5" borderId="0" xfId="0" applyFont="1" applyFill="1" applyBorder="1" applyAlignment="1">
      <alignment horizontal="left" vertical="top"/>
    </xf>
    <xf numFmtId="0" fontId="5" fillId="0" borderId="0" xfId="0" applyFont="1" applyFill="1" applyBorder="1" applyAlignment="1">
      <alignment horizontal="left" vertical="top"/>
    </xf>
    <xf numFmtId="0" fontId="10" fillId="4" borderId="0" xfId="0" applyFont="1" applyFill="1" applyBorder="1" applyAlignment="1">
      <alignment horizontal="left" vertical="top" wrapText="1"/>
    </xf>
    <xf numFmtId="0" fontId="9" fillId="5" borderId="0" xfId="0" applyFont="1" applyFill="1" applyBorder="1" applyAlignment="1">
      <alignment horizontal="left" vertical="top"/>
    </xf>
    <xf numFmtId="0" fontId="8" fillId="5" borderId="0" xfId="0" applyFont="1" applyFill="1" applyBorder="1" applyAlignment="1">
      <alignment horizontal="left" vertical="top" wrapText="1"/>
    </xf>
    <xf numFmtId="0" fontId="8" fillId="5" borderId="0" xfId="0" applyFont="1" applyFill="1" applyBorder="1" applyAlignment="1">
      <alignment horizontal="left" vertical="top"/>
    </xf>
    <xf numFmtId="0" fontId="21" fillId="4" borderId="0" xfId="0" applyFont="1" applyFill="1" applyBorder="1" applyAlignment="1">
      <alignment horizontal="left" vertical="top" wrapText="1"/>
    </xf>
    <xf numFmtId="0" fontId="19" fillId="6" borderId="0" xfId="0" applyFont="1" applyFill="1" applyBorder="1" applyAlignment="1">
      <alignment horizontal="left" vertical="top"/>
    </xf>
    <xf numFmtId="0" fontId="7" fillId="6" borderId="0" xfId="0" applyFont="1" applyFill="1" applyBorder="1" applyAlignment="1">
      <alignment horizontal="left" vertical="top" wrapText="1"/>
    </xf>
    <xf numFmtId="0" fontId="9" fillId="0" borderId="0" xfId="0" applyFont="1" applyBorder="1" applyAlignment="1">
      <alignment horizontal="left" vertical="top"/>
    </xf>
    <xf numFmtId="0" fontId="8" fillId="0" borderId="0" xfId="0" applyFont="1" applyBorder="1" applyAlignment="1">
      <alignment horizontal="left" vertical="top" wrapText="1"/>
    </xf>
    <xf numFmtId="164" fontId="9" fillId="5" borderId="0" xfId="0" applyNumberFormat="1" applyFont="1" applyFill="1" applyBorder="1" applyAlignment="1">
      <alignment horizontal="left" vertical="top"/>
    </xf>
    <xf numFmtId="0" fontId="4" fillId="5" borderId="0" xfId="0" applyFont="1" applyFill="1" applyBorder="1" applyAlignment="1">
      <alignment horizontal="left" vertical="top" wrapText="1"/>
    </xf>
    <xf numFmtId="0" fontId="9" fillId="0" borderId="0" xfId="0" applyFont="1" applyAlignment="1">
      <alignment horizontal="left" vertical="top"/>
    </xf>
    <xf numFmtId="0" fontId="9" fillId="0" borderId="0" xfId="0" applyFont="1" applyFill="1" applyBorder="1" applyAlignment="1">
      <alignment horizontal="left" vertical="top"/>
    </xf>
    <xf numFmtId="0" fontId="4" fillId="0" borderId="0" xfId="0" applyFont="1" applyBorder="1" applyAlignment="1">
      <alignment horizontal="left" vertical="top"/>
    </xf>
    <xf numFmtId="0" fontId="17" fillId="5"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24" fillId="0" borderId="0" xfId="0" applyFont="1" applyFill="1" applyBorder="1"/>
    <xf numFmtId="0" fontId="8" fillId="0" borderId="0" xfId="0" applyFont="1" applyFill="1" applyBorder="1" applyAlignment="1">
      <alignment horizontal="left" vertical="top" wrapText="1"/>
    </xf>
    <xf numFmtId="0" fontId="9" fillId="0" borderId="0" xfId="0" applyFont="1" applyFill="1" applyAlignment="1">
      <alignment horizontal="left" vertical="top"/>
    </xf>
    <xf numFmtId="0" fontId="5" fillId="0" borderId="0" xfId="0" applyFont="1" applyFill="1" applyAlignment="1">
      <alignment horizontal="left" vertical="top" wrapText="1"/>
    </xf>
    <xf numFmtId="0" fontId="9" fillId="5" borderId="0" xfId="0" applyFont="1" applyFill="1" applyBorder="1" applyAlignment="1">
      <alignment vertical="top"/>
    </xf>
    <xf numFmtId="0" fontId="4" fillId="5" borderId="0" xfId="0" applyFont="1" applyFill="1" applyBorder="1" applyAlignment="1">
      <alignment vertical="top" wrapText="1"/>
    </xf>
    <xf numFmtId="0" fontId="9" fillId="5" borderId="0" xfId="0" applyFont="1" applyFill="1" applyAlignment="1">
      <alignment horizontal="left" vertical="top"/>
    </xf>
    <xf numFmtId="0" fontId="0" fillId="5" borderId="0" xfId="0" applyFill="1" applyBorder="1"/>
    <xf numFmtId="0" fontId="1" fillId="0" borderId="0" xfId="0" applyFont="1" applyFill="1" applyBorder="1"/>
    <xf numFmtId="0" fontId="5" fillId="0" borderId="0" xfId="0" applyFont="1" applyFill="1" applyBorder="1" applyAlignment="1">
      <alignment wrapText="1"/>
    </xf>
    <xf numFmtId="0" fontId="20" fillId="0" borderId="0" xfId="0" applyFont="1" applyFill="1" applyAlignment="1">
      <alignment horizontal="left"/>
    </xf>
    <xf numFmtId="0" fontId="20" fillId="0" borderId="0" xfId="0" applyFont="1" applyFill="1" applyAlignment="1">
      <alignment horizontal="left" wrapText="1"/>
    </xf>
    <xf numFmtId="0" fontId="9" fillId="0" borderId="0" xfId="0" applyFont="1" applyFill="1" applyAlignment="1">
      <alignment horizontal="left" vertical="top" wrapText="1"/>
    </xf>
    <xf numFmtId="0" fontId="4" fillId="2" borderId="0" xfId="0" applyFont="1" applyFill="1" applyBorder="1"/>
    <xf numFmtId="0" fontId="0" fillId="2" borderId="0" xfId="0" applyFill="1" applyBorder="1" applyAlignment="1">
      <alignment wrapText="1"/>
    </xf>
    <xf numFmtId="0" fontId="5" fillId="0" borderId="13" xfId="0" applyFont="1" applyFill="1" applyBorder="1" applyAlignment="1">
      <alignment horizontal="right"/>
    </xf>
    <xf numFmtId="0" fontId="4" fillId="0" borderId="13" xfId="0" applyFont="1" applyFill="1" applyBorder="1"/>
    <xf numFmtId="0" fontId="5" fillId="0" borderId="0" xfId="0" applyFont="1" applyFill="1" applyBorder="1" applyAlignment="1">
      <alignment horizontal="right"/>
    </xf>
    <xf numFmtId="0" fontId="4" fillId="5" borderId="3" xfId="0" applyFont="1" applyFill="1" applyBorder="1"/>
    <xf numFmtId="0" fontId="0" fillId="5" borderId="3" xfId="0" applyFill="1" applyBorder="1" applyAlignment="1">
      <alignment wrapText="1"/>
    </xf>
    <xf numFmtId="0" fontId="0" fillId="5" borderId="4" xfId="0" applyFill="1" applyBorder="1" applyAlignment="1">
      <alignment wrapText="1"/>
    </xf>
    <xf numFmtId="0" fontId="4" fillId="2" borderId="8" xfId="0" applyFont="1" applyFill="1" applyBorder="1"/>
    <xf numFmtId="0" fontId="0" fillId="2" borderId="9" xfId="0" applyFill="1" applyBorder="1" applyAlignment="1">
      <alignment wrapText="1"/>
    </xf>
    <xf numFmtId="0" fontId="4" fillId="5" borderId="2" xfId="0" applyFont="1" applyFill="1" applyBorder="1" applyAlignment="1">
      <alignment horizontal="left" vertical="top"/>
    </xf>
    <xf numFmtId="0" fontId="8" fillId="0" borderId="0" xfId="0" applyFont="1" applyFill="1" applyBorder="1" applyAlignment="1">
      <alignment horizontal="left" vertical="top"/>
    </xf>
    <xf numFmtId="0" fontId="16" fillId="0" borderId="0" xfId="0" applyFont="1" applyFill="1" applyAlignment="1">
      <alignment horizontal="left" vertical="top"/>
    </xf>
    <xf numFmtId="0" fontId="25" fillId="0" borderId="16" xfId="0" applyFont="1" applyBorder="1"/>
    <xf numFmtId="0" fontId="25" fillId="0" borderId="17" xfId="0" applyFont="1" applyBorder="1"/>
    <xf numFmtId="0" fontId="26" fillId="0" borderId="0" xfId="0" applyFont="1"/>
    <xf numFmtId="2" fontId="0" fillId="0" borderId="0" xfId="0" applyNumberFormat="1"/>
    <xf numFmtId="166" fontId="0" fillId="0" borderId="0" xfId="0" applyNumberFormat="1"/>
    <xf numFmtId="166" fontId="0" fillId="0" borderId="0" xfId="0" applyNumberFormat="1" applyAlignment="1">
      <alignment horizontal="center"/>
    </xf>
    <xf numFmtId="167" fontId="0" fillId="0" borderId="0" xfId="0" applyNumberFormat="1"/>
    <xf numFmtId="1" fontId="0" fillId="0" borderId="0" xfId="0" applyNumberFormat="1"/>
    <xf numFmtId="164" fontId="4" fillId="0" borderId="0" xfId="0" applyNumberFormat="1" applyFont="1" applyFill="1" applyAlignment="1">
      <alignment horizontal="left"/>
    </xf>
    <xf numFmtId="0" fontId="8" fillId="0" borderId="0" xfId="0" applyFont="1" applyFill="1" applyAlignment="1">
      <alignment horizontal="left" vertical="center"/>
    </xf>
    <xf numFmtId="14" fontId="0" fillId="0" borderId="0" xfId="0" applyNumberFormat="1" applyFill="1"/>
    <xf numFmtId="21" fontId="0" fillId="0" borderId="0" xfId="0" applyNumberFormat="1" applyFill="1"/>
    <xf numFmtId="49" fontId="0" fillId="0" borderId="0" xfId="0" applyNumberFormat="1" applyFill="1"/>
    <xf numFmtId="0" fontId="4" fillId="0" borderId="0" xfId="0" applyNumberFormat="1" applyFont="1" applyFill="1" applyAlignment="1">
      <alignment horizontal="left"/>
    </xf>
    <xf numFmtId="168" fontId="0" fillId="0" borderId="0" xfId="0" applyNumberFormat="1" applyFill="1"/>
    <xf numFmtId="0" fontId="8" fillId="0" borderId="0" xfId="0" applyFont="1" applyFill="1" applyAlignment="1">
      <alignment horizontal="right" vertical="center"/>
    </xf>
    <xf numFmtId="0" fontId="4" fillId="0" borderId="0" xfId="0" applyFont="1" applyFill="1" applyAlignment="1">
      <alignment horizontal="right"/>
    </xf>
    <xf numFmtId="0" fontId="4" fillId="5" borderId="13" xfId="0" applyFont="1" applyFill="1" applyBorder="1" applyAlignment="1">
      <alignment horizontal="left" wrapText="1"/>
    </xf>
    <xf numFmtId="49" fontId="4" fillId="5" borderId="13" xfId="0" applyNumberFormat="1" applyFont="1" applyFill="1" applyBorder="1" applyAlignment="1">
      <alignment horizontal="left" wrapText="1"/>
    </xf>
    <xf numFmtId="0" fontId="4" fillId="0" borderId="13" xfId="0" applyFont="1" applyBorder="1" applyAlignment="1">
      <alignment horizontal="left" wrapText="1"/>
    </xf>
    <xf numFmtId="0" fontId="4" fillId="5" borderId="13" xfId="0" quotePrefix="1" applyFont="1" applyFill="1" applyBorder="1" applyAlignment="1">
      <alignment wrapText="1"/>
    </xf>
    <xf numFmtId="14" fontId="4" fillId="0" borderId="0" xfId="0" applyNumberFormat="1" applyFont="1" applyFill="1"/>
    <xf numFmtId="2" fontId="4" fillId="0" borderId="0" xfId="0" applyNumberFormat="1" applyFont="1" applyFill="1"/>
    <xf numFmtId="0" fontId="4" fillId="5" borderId="13" xfId="0" applyFont="1" applyFill="1" applyBorder="1" applyAlignment="1">
      <alignment horizontal="left"/>
    </xf>
    <xf numFmtId="168" fontId="4" fillId="0" borderId="0" xfId="0" applyNumberFormat="1" applyFont="1" applyFill="1" applyAlignment="1">
      <alignment horizontal="left"/>
    </xf>
    <xf numFmtId="0" fontId="7" fillId="3" borderId="11" xfId="0" applyFont="1" applyFill="1" applyBorder="1" applyAlignment="1">
      <alignment horizontal="left" vertical="top" wrapText="1"/>
    </xf>
    <xf numFmtId="0" fontId="7" fillId="3" borderId="12" xfId="0" applyFont="1" applyFill="1" applyBorder="1" applyAlignment="1">
      <alignment horizontal="left" vertical="top" wrapText="1"/>
    </xf>
    <xf numFmtId="0" fontId="4" fillId="0" borderId="5" xfId="0" applyFont="1" applyFill="1" applyBorder="1" applyAlignment="1">
      <alignment horizontal="left" vertical="top" wrapText="1"/>
    </xf>
    <xf numFmtId="0" fontId="4" fillId="0" borderId="6" xfId="0" applyFont="1" applyFill="1" applyBorder="1" applyAlignment="1">
      <alignment horizontal="left" vertical="top" wrapText="1"/>
    </xf>
    <xf numFmtId="0" fontId="4" fillId="0" borderId="7" xfId="0" applyFont="1" applyFill="1" applyBorder="1" applyAlignment="1">
      <alignment horizontal="left" vertical="top" wrapText="1"/>
    </xf>
    <xf numFmtId="0" fontId="10" fillId="3" borderId="11" xfId="0" applyFont="1" applyFill="1" applyBorder="1" applyAlignment="1">
      <alignment horizontal="left" vertical="top" wrapText="1"/>
    </xf>
    <xf numFmtId="0" fontId="7" fillId="3" borderId="11" xfId="0" applyFont="1" applyFill="1" applyBorder="1" applyAlignment="1">
      <alignment horizontal="left" wrapText="1"/>
    </xf>
    <xf numFmtId="0" fontId="7" fillId="3" borderId="12" xfId="0" applyFont="1" applyFill="1" applyBorder="1" applyAlignment="1">
      <alignment horizontal="left" wrapText="1"/>
    </xf>
    <xf numFmtId="0" fontId="4" fillId="0" borderId="8" xfId="0" applyFont="1" applyFill="1" applyBorder="1" applyAlignment="1">
      <alignment horizontal="left" vertical="top" wrapText="1"/>
    </xf>
    <xf numFmtId="0" fontId="4" fillId="0" borderId="0" xfId="0" applyFont="1" applyFill="1" applyBorder="1" applyAlignment="1">
      <alignment horizontal="left" vertical="top" wrapText="1"/>
    </xf>
    <xf numFmtId="0" fontId="4" fillId="0" borderId="9" xfId="0" applyFont="1" applyFill="1" applyBorder="1" applyAlignment="1">
      <alignment horizontal="left" vertical="top" wrapText="1"/>
    </xf>
    <xf numFmtId="0" fontId="19" fillId="6" borderId="5" xfId="0" applyFont="1" applyFill="1" applyBorder="1" applyAlignment="1">
      <alignment horizontal="left" vertical="top" wrapText="1"/>
    </xf>
    <xf numFmtId="0" fontId="19" fillId="6" borderId="6" xfId="0" applyFont="1" applyFill="1" applyBorder="1" applyAlignment="1">
      <alignment horizontal="left" vertical="top" wrapText="1"/>
    </xf>
    <xf numFmtId="0" fontId="19" fillId="6" borderId="7" xfId="0" applyFont="1" applyFill="1" applyBorder="1" applyAlignment="1">
      <alignment horizontal="left" vertical="top" wrapText="1"/>
    </xf>
    <xf numFmtId="0" fontId="7" fillId="3" borderId="3" xfId="0" applyFont="1" applyFill="1" applyBorder="1" applyAlignment="1">
      <alignment horizontal="left" vertical="top" wrapText="1"/>
    </xf>
    <xf numFmtId="0" fontId="7" fillId="3" borderId="4" xfId="0" applyFont="1" applyFill="1" applyBorder="1" applyAlignment="1">
      <alignment horizontal="left" vertical="top" wrapText="1"/>
    </xf>
    <xf numFmtId="0" fontId="19" fillId="6" borderId="15" xfId="0" applyFont="1" applyFill="1" applyBorder="1" applyAlignment="1">
      <alignment horizontal="left" vertical="top" wrapText="1"/>
    </xf>
    <xf numFmtId="0" fontId="10" fillId="3" borderId="10" xfId="0" applyFont="1" applyFill="1" applyBorder="1" applyAlignment="1">
      <alignment horizontal="left" vertical="top" wrapText="1"/>
    </xf>
  </cellXfs>
  <cellStyles count="44">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Hyperlink" xfId="1" builtinId="8" hidden="1"/>
    <cellStyle name="Hyperlink" xfId="3" builtinId="8" hidden="1"/>
    <cellStyle name="Hyperlink" xfId="5" builtinId="8" hidden="1"/>
    <cellStyle name="Hyperlink" xfId="7" builtinId="8" hidden="1"/>
    <cellStyle name="Hyperlink" xfId="9" builtinId="8"/>
    <cellStyle name="Normal" xfId="0" builtinId="0"/>
  </cellStyles>
  <dxfs count="0"/>
  <tableStyles count="0" defaultTableStyle="TableStyleMedium9" defaultPivotStyle="PivotStyleMedium7"/>
  <colors>
    <mruColors>
      <color rgb="FFAEFB16"/>
      <color rgb="FF73FB7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C132"/>
  <sheetViews>
    <sheetView tabSelected="1" workbookViewId="0">
      <selection activeCell="B3" sqref="B3"/>
    </sheetView>
  </sheetViews>
  <sheetFormatPr defaultColWidth="10.875" defaultRowHeight="15.75" x14ac:dyDescent="0.25"/>
  <cols>
    <col min="1" max="1" width="26.875" style="121" customWidth="1"/>
    <col min="2" max="2" width="146" style="141" customWidth="1"/>
    <col min="3" max="16384" width="10.875" style="77"/>
  </cols>
  <sheetData>
    <row r="1" spans="1:3" ht="30" x14ac:dyDescent="0.25">
      <c r="A1" s="119" t="s">
        <v>121</v>
      </c>
      <c r="B1" s="120" t="s">
        <v>215</v>
      </c>
    </row>
    <row r="2" spans="1:3" x14ac:dyDescent="0.25">
      <c r="B2" s="122" t="s">
        <v>394</v>
      </c>
    </row>
    <row r="3" spans="1:3" x14ac:dyDescent="0.25">
      <c r="B3" s="123" t="s">
        <v>438</v>
      </c>
    </row>
    <row r="4" spans="1:3" ht="30" x14ac:dyDescent="0.25">
      <c r="B4" s="143" t="s">
        <v>439</v>
      </c>
    </row>
    <row r="6" spans="1:3" ht="60" x14ac:dyDescent="0.25">
      <c r="A6" s="124" t="s">
        <v>270</v>
      </c>
      <c r="B6" s="125" t="s">
        <v>296</v>
      </c>
    </row>
    <row r="7" spans="1:3" s="78" customFormat="1" x14ac:dyDescent="0.25">
      <c r="A7" s="126" t="s">
        <v>257</v>
      </c>
      <c r="B7" s="84" t="s">
        <v>258</v>
      </c>
    </row>
    <row r="8" spans="1:3" s="78" customFormat="1" x14ac:dyDescent="0.25">
      <c r="A8" s="127"/>
      <c r="B8" s="112"/>
    </row>
    <row r="9" spans="1:3" s="78" customFormat="1" x14ac:dyDescent="0.25">
      <c r="A9" s="127"/>
      <c r="B9" s="112"/>
    </row>
    <row r="10" spans="1:3" ht="60.75" x14ac:dyDescent="0.25">
      <c r="A10" s="128" t="s">
        <v>272</v>
      </c>
      <c r="B10" s="125" t="s">
        <v>297</v>
      </c>
      <c r="C10" s="79"/>
    </row>
    <row r="11" spans="1:3" s="81" customFormat="1" x14ac:dyDescent="0.25">
      <c r="A11" s="129" t="s">
        <v>279</v>
      </c>
      <c r="B11" s="130" t="s">
        <v>281</v>
      </c>
      <c r="C11" s="80"/>
    </row>
    <row r="12" spans="1:3" s="81" customFormat="1" ht="30" x14ac:dyDescent="0.25">
      <c r="A12" s="129" t="s">
        <v>280</v>
      </c>
      <c r="B12" s="130" t="s">
        <v>282</v>
      </c>
      <c r="C12" s="80"/>
    </row>
    <row r="13" spans="1:3" s="81" customFormat="1" ht="30" x14ac:dyDescent="0.25">
      <c r="A13" s="129" t="s">
        <v>283</v>
      </c>
      <c r="B13" s="130" t="s">
        <v>284</v>
      </c>
      <c r="C13" s="80"/>
    </row>
    <row r="14" spans="1:3" s="81" customFormat="1" x14ac:dyDescent="0.25">
      <c r="A14" s="129" t="s">
        <v>97</v>
      </c>
      <c r="B14" s="131" t="s">
        <v>285</v>
      </c>
      <c r="C14" s="80"/>
    </row>
    <row r="15" spans="1:3" s="81" customFormat="1" x14ac:dyDescent="0.25">
      <c r="A15" s="140" t="s">
        <v>425</v>
      </c>
      <c r="B15" s="168" t="s">
        <v>426</v>
      </c>
      <c r="C15" s="80"/>
    </row>
    <row r="18" spans="1:3" ht="75" x14ac:dyDescent="0.25">
      <c r="A18" s="132" t="s">
        <v>122</v>
      </c>
      <c r="B18" s="125" t="s">
        <v>385</v>
      </c>
    </row>
    <row r="19" spans="1:3" x14ac:dyDescent="0.25">
      <c r="A19" s="133" t="s">
        <v>427</v>
      </c>
      <c r="B19" s="134"/>
    </row>
    <row r="20" spans="1:3" ht="48" customHeight="1" x14ac:dyDescent="0.25">
      <c r="A20" s="129" t="s">
        <v>274</v>
      </c>
      <c r="B20" s="130" t="s">
        <v>273</v>
      </c>
    </row>
    <row r="21" spans="1:3" s="19" customFormat="1" ht="36" customHeight="1" x14ac:dyDescent="0.25">
      <c r="A21" s="140" t="s">
        <v>355</v>
      </c>
      <c r="B21" s="112" t="s">
        <v>371</v>
      </c>
    </row>
    <row r="22" spans="1:3" ht="38.1" customHeight="1" x14ac:dyDescent="0.25">
      <c r="A22" s="83" t="s">
        <v>275</v>
      </c>
      <c r="B22" s="130" t="s">
        <v>386</v>
      </c>
      <c r="C22" s="82"/>
    </row>
    <row r="23" spans="1:3" ht="48" customHeight="1" x14ac:dyDescent="0.25">
      <c r="A23" s="129" t="s">
        <v>276</v>
      </c>
      <c r="B23" s="130" t="s">
        <v>387</v>
      </c>
    </row>
    <row r="24" spans="1:3" ht="48" customHeight="1" x14ac:dyDescent="0.25">
      <c r="A24" s="129" t="s">
        <v>0</v>
      </c>
      <c r="B24" s="83" t="s">
        <v>126</v>
      </c>
      <c r="C24" s="82"/>
    </row>
    <row r="25" spans="1:3" s="144" customFormat="1" ht="51.95" customHeight="1" x14ac:dyDescent="0.25">
      <c r="A25" s="127" t="s">
        <v>1</v>
      </c>
      <c r="B25" s="143" t="s">
        <v>384</v>
      </c>
    </row>
    <row r="26" spans="1:3" ht="30.75" x14ac:dyDescent="0.25">
      <c r="A26" s="129" t="s">
        <v>2</v>
      </c>
      <c r="B26" s="83" t="s">
        <v>145</v>
      </c>
      <c r="C26" s="82"/>
    </row>
    <row r="27" spans="1:3" x14ac:dyDescent="0.25">
      <c r="A27" s="135" t="s">
        <v>3</v>
      </c>
      <c r="B27" s="136" t="s">
        <v>127</v>
      </c>
    </row>
    <row r="28" spans="1:3" x14ac:dyDescent="0.25">
      <c r="A28" s="137" t="s">
        <v>6</v>
      </c>
      <c r="B28" s="130" t="s">
        <v>128</v>
      </c>
    </row>
    <row r="29" spans="1:3" x14ac:dyDescent="0.25">
      <c r="A29" s="135" t="s">
        <v>7</v>
      </c>
      <c r="B29" s="116" t="s">
        <v>129</v>
      </c>
    </row>
    <row r="30" spans="1:3" x14ac:dyDescent="0.25">
      <c r="A30" s="129" t="s">
        <v>8</v>
      </c>
      <c r="B30" s="130" t="s">
        <v>130</v>
      </c>
    </row>
    <row r="31" spans="1:3" s="19" customFormat="1" ht="30.75" x14ac:dyDescent="0.25">
      <c r="A31" s="140" t="s">
        <v>309</v>
      </c>
      <c r="B31" s="145" t="s">
        <v>388</v>
      </c>
    </row>
    <row r="32" spans="1:3" x14ac:dyDescent="0.25">
      <c r="A32" s="135" t="s">
        <v>9</v>
      </c>
      <c r="B32" s="116" t="s">
        <v>301</v>
      </c>
    </row>
    <row r="33" spans="1:2" x14ac:dyDescent="0.25">
      <c r="A33" s="135" t="s">
        <v>10</v>
      </c>
      <c r="B33" s="116" t="s">
        <v>131</v>
      </c>
    </row>
    <row r="34" spans="1:2" ht="27.95" customHeight="1" x14ac:dyDescent="0.25">
      <c r="A34" s="135" t="s">
        <v>11</v>
      </c>
      <c r="B34" s="116" t="s">
        <v>132</v>
      </c>
    </row>
    <row r="35" spans="1:2" ht="29.1" customHeight="1" x14ac:dyDescent="0.25">
      <c r="A35" s="129" t="s">
        <v>12</v>
      </c>
      <c r="B35" s="138" t="s">
        <v>139</v>
      </c>
    </row>
    <row r="36" spans="1:2" x14ac:dyDescent="0.25">
      <c r="A36" s="135" t="s">
        <v>13</v>
      </c>
      <c r="B36" s="136" t="s">
        <v>133</v>
      </c>
    </row>
    <row r="37" spans="1:2" x14ac:dyDescent="0.25">
      <c r="A37" s="129" t="s">
        <v>14</v>
      </c>
      <c r="B37" s="130" t="s">
        <v>146</v>
      </c>
    </row>
    <row r="38" spans="1:2" x14ac:dyDescent="0.25">
      <c r="A38" s="129" t="s">
        <v>15</v>
      </c>
      <c r="B38" s="130" t="s">
        <v>147</v>
      </c>
    </row>
    <row r="39" spans="1:2" ht="30.75" x14ac:dyDescent="0.25">
      <c r="A39" s="129" t="s">
        <v>134</v>
      </c>
      <c r="B39" s="130" t="s">
        <v>135</v>
      </c>
    </row>
    <row r="40" spans="1:2" ht="30.75" x14ac:dyDescent="0.25">
      <c r="A40" s="129" t="s">
        <v>136</v>
      </c>
      <c r="B40" s="130" t="s">
        <v>335</v>
      </c>
    </row>
    <row r="41" spans="1:2" x14ac:dyDescent="0.25">
      <c r="A41" s="129" t="s">
        <v>16</v>
      </c>
      <c r="B41" s="130" t="s">
        <v>389</v>
      </c>
    </row>
    <row r="42" spans="1:2" ht="30.75" x14ac:dyDescent="0.25">
      <c r="A42" s="135" t="s">
        <v>17</v>
      </c>
      <c r="B42" s="136" t="s">
        <v>137</v>
      </c>
    </row>
    <row r="43" spans="1:2" ht="30.75" x14ac:dyDescent="0.25">
      <c r="A43" s="135" t="s">
        <v>18</v>
      </c>
      <c r="B43" s="136" t="s">
        <v>138</v>
      </c>
    </row>
    <row r="44" spans="1:2" x14ac:dyDescent="0.25">
      <c r="A44" s="146" t="s">
        <v>307</v>
      </c>
      <c r="B44" s="147" t="s">
        <v>455</v>
      </c>
    </row>
    <row r="45" spans="1:2" x14ac:dyDescent="0.25">
      <c r="A45" s="146" t="s">
        <v>321</v>
      </c>
      <c r="B45" s="147" t="s">
        <v>457</v>
      </c>
    </row>
    <row r="46" spans="1:2" s="19" customFormat="1" x14ac:dyDescent="0.25">
      <c r="A46" s="146" t="s">
        <v>322</v>
      </c>
      <c r="B46" s="147" t="s">
        <v>336</v>
      </c>
    </row>
    <row r="47" spans="1:2" x14ac:dyDescent="0.25">
      <c r="A47" s="129" t="s">
        <v>176</v>
      </c>
      <c r="B47" s="138" t="s">
        <v>418</v>
      </c>
    </row>
    <row r="48" spans="1:2" x14ac:dyDescent="0.25">
      <c r="A48" s="135" t="s">
        <v>177</v>
      </c>
      <c r="B48" s="85" t="s">
        <v>419</v>
      </c>
    </row>
    <row r="49" spans="1:2" x14ac:dyDescent="0.25">
      <c r="A49" s="140" t="s">
        <v>337</v>
      </c>
      <c r="B49" s="115" t="s">
        <v>420</v>
      </c>
    </row>
    <row r="50" spans="1:2" x14ac:dyDescent="0.25">
      <c r="A50" s="129" t="s">
        <v>29</v>
      </c>
      <c r="B50" s="138" t="s">
        <v>202</v>
      </c>
    </row>
    <row r="51" spans="1:2" x14ac:dyDescent="0.25">
      <c r="A51" s="129" t="s">
        <v>311</v>
      </c>
      <c r="B51" s="138" t="s">
        <v>390</v>
      </c>
    </row>
    <row r="52" spans="1:2" x14ac:dyDescent="0.25">
      <c r="A52" s="129" t="s">
        <v>30</v>
      </c>
      <c r="B52" s="138" t="s">
        <v>391</v>
      </c>
    </row>
    <row r="53" spans="1:2" x14ac:dyDescent="0.25">
      <c r="A53" s="148" t="s">
        <v>31</v>
      </c>
      <c r="B53" s="149" t="s">
        <v>205</v>
      </c>
    </row>
    <row r="54" spans="1:2" x14ac:dyDescent="0.25">
      <c r="A54" s="139" t="s">
        <v>125</v>
      </c>
      <c r="B54" s="85" t="s">
        <v>204</v>
      </c>
    </row>
    <row r="55" spans="1:2" s="19" customFormat="1" x14ac:dyDescent="0.25">
      <c r="A55" s="146" t="s">
        <v>328</v>
      </c>
      <c r="B55" s="115" t="s">
        <v>338</v>
      </c>
    </row>
    <row r="56" spans="1:2" s="151" customFormat="1" ht="30.75" x14ac:dyDescent="0.25">
      <c r="A56" s="150" t="s">
        <v>329</v>
      </c>
      <c r="B56" s="9" t="s">
        <v>392</v>
      </c>
    </row>
    <row r="57" spans="1:2" s="19" customFormat="1" x14ac:dyDescent="0.25">
      <c r="A57" s="146" t="s">
        <v>330</v>
      </c>
      <c r="B57" s="115" t="s">
        <v>171</v>
      </c>
    </row>
    <row r="58" spans="1:2" s="19" customFormat="1" x14ac:dyDescent="0.25">
      <c r="A58" s="146" t="s">
        <v>331</v>
      </c>
      <c r="B58" s="115" t="s">
        <v>319</v>
      </c>
    </row>
    <row r="59" spans="1:2" s="19" customFormat="1" ht="30.75" x14ac:dyDescent="0.25">
      <c r="A59" s="84" t="s">
        <v>332</v>
      </c>
      <c r="B59" s="138" t="s">
        <v>393</v>
      </c>
    </row>
    <row r="60" spans="1:2" x14ac:dyDescent="0.25">
      <c r="A60" s="139" t="s">
        <v>333</v>
      </c>
      <c r="B60" s="85" t="s">
        <v>206</v>
      </c>
    </row>
    <row r="61" spans="1:2" s="19" customFormat="1" x14ac:dyDescent="0.25">
      <c r="A61" s="146" t="s">
        <v>334</v>
      </c>
      <c r="B61" s="115" t="s">
        <v>339</v>
      </c>
    </row>
    <row r="62" spans="1:2" s="19" customFormat="1" x14ac:dyDescent="0.25">
      <c r="A62" s="147" t="s">
        <v>381</v>
      </c>
      <c r="B62" s="147" t="s">
        <v>461</v>
      </c>
    </row>
    <row r="63" spans="1:2" s="19" customFormat="1" x14ac:dyDescent="0.25">
      <c r="A63" s="146" t="s">
        <v>382</v>
      </c>
      <c r="B63" s="147" t="s">
        <v>462</v>
      </c>
    </row>
    <row r="64" spans="1:2" s="19" customFormat="1" x14ac:dyDescent="0.25">
      <c r="A64" s="140" t="s">
        <v>298</v>
      </c>
      <c r="B64" s="112" t="s">
        <v>299</v>
      </c>
    </row>
    <row r="65" spans="1:3" s="19" customFormat="1" x14ac:dyDescent="0.25">
      <c r="A65" s="146" t="s">
        <v>398</v>
      </c>
      <c r="B65" s="147" t="s">
        <v>399</v>
      </c>
    </row>
    <row r="66" spans="1:3" s="19" customFormat="1" ht="31.5" x14ac:dyDescent="0.25">
      <c r="A66" s="146" t="s">
        <v>397</v>
      </c>
      <c r="B66" s="153" t="s">
        <v>400</v>
      </c>
    </row>
    <row r="67" spans="1:3" s="19" customFormat="1" ht="31.5" x14ac:dyDescent="0.25">
      <c r="A67" s="146" t="s">
        <v>396</v>
      </c>
      <c r="B67" s="153" t="s">
        <v>401</v>
      </c>
    </row>
    <row r="68" spans="1:3" x14ac:dyDescent="0.25">
      <c r="A68" s="129" t="s">
        <v>33</v>
      </c>
      <c r="B68" s="138" t="s">
        <v>207</v>
      </c>
    </row>
    <row r="69" spans="1:3" s="19" customFormat="1" x14ac:dyDescent="0.25">
      <c r="A69" s="146" t="s">
        <v>402</v>
      </c>
      <c r="B69" s="115" t="s">
        <v>404</v>
      </c>
    </row>
    <row r="70" spans="1:3" x14ac:dyDescent="0.25">
      <c r="A70" s="129" t="s">
        <v>403</v>
      </c>
      <c r="B70" s="138" t="s">
        <v>405</v>
      </c>
    </row>
    <row r="71" spans="1:3" x14ac:dyDescent="0.25">
      <c r="A71" s="129" t="s">
        <v>35</v>
      </c>
      <c r="B71" s="138" t="s">
        <v>208</v>
      </c>
      <c r="C71" s="82"/>
    </row>
    <row r="72" spans="1:3" s="19" customFormat="1" x14ac:dyDescent="0.25">
      <c r="A72" s="146" t="s">
        <v>406</v>
      </c>
      <c r="B72" s="115" t="s">
        <v>413</v>
      </c>
      <c r="C72" s="152"/>
    </row>
    <row r="73" spans="1:3" s="19" customFormat="1" x14ac:dyDescent="0.25">
      <c r="A73" s="146" t="s">
        <v>407</v>
      </c>
      <c r="B73" s="115" t="s">
        <v>412</v>
      </c>
    </row>
    <row r="74" spans="1:3" x14ac:dyDescent="0.25">
      <c r="A74" s="129" t="s">
        <v>36</v>
      </c>
      <c r="B74" s="138" t="s">
        <v>209</v>
      </c>
    </row>
    <row r="75" spans="1:3" s="19" customFormat="1" x14ac:dyDescent="0.25">
      <c r="A75" s="146" t="s">
        <v>408</v>
      </c>
      <c r="B75" s="115" t="s">
        <v>411</v>
      </c>
    </row>
    <row r="76" spans="1:3" s="19" customFormat="1" x14ac:dyDescent="0.25">
      <c r="A76" s="146" t="s">
        <v>409</v>
      </c>
      <c r="B76" s="115" t="s">
        <v>410</v>
      </c>
    </row>
    <row r="77" spans="1:3" ht="30.75" x14ac:dyDescent="0.25">
      <c r="A77" s="129" t="s">
        <v>37</v>
      </c>
      <c r="B77" s="130" t="s">
        <v>210</v>
      </c>
    </row>
    <row r="78" spans="1:3" ht="30.75" x14ac:dyDescent="0.25">
      <c r="A78" s="129" t="s">
        <v>165</v>
      </c>
      <c r="B78" s="83" t="s">
        <v>211</v>
      </c>
    </row>
    <row r="79" spans="1:3" ht="30.75" x14ac:dyDescent="0.25">
      <c r="A79" s="129" t="s">
        <v>166</v>
      </c>
      <c r="B79" s="130" t="s">
        <v>212</v>
      </c>
    </row>
    <row r="80" spans="1:3" s="19" customFormat="1" ht="30.75" x14ac:dyDescent="0.25">
      <c r="A80" s="129" t="s">
        <v>167</v>
      </c>
      <c r="B80" s="84" t="s">
        <v>168</v>
      </c>
    </row>
    <row r="81" spans="1:2" s="19" customFormat="1" x14ac:dyDescent="0.25">
      <c r="A81" s="121"/>
      <c r="B81" s="141"/>
    </row>
    <row r="82" spans="1:2" s="19" customFormat="1" x14ac:dyDescent="0.25">
      <c r="A82" s="121"/>
      <c r="B82" s="141"/>
    </row>
    <row r="83" spans="1:2" s="19" customFormat="1" ht="60" x14ac:dyDescent="0.25">
      <c r="A83" s="132" t="s">
        <v>448</v>
      </c>
      <c r="B83" s="125" t="s">
        <v>375</v>
      </c>
    </row>
    <row r="84" spans="1:2" s="19" customFormat="1" x14ac:dyDescent="0.25">
      <c r="A84" s="133" t="s">
        <v>427</v>
      </c>
      <c r="B84" s="134"/>
    </row>
    <row r="85" spans="1:2" x14ac:dyDescent="0.25">
      <c r="A85" s="129" t="s">
        <v>274</v>
      </c>
      <c r="B85" s="9" t="s">
        <v>357</v>
      </c>
    </row>
    <row r="86" spans="1:2" s="19" customFormat="1" x14ac:dyDescent="0.25">
      <c r="A86" s="140" t="s">
        <v>355</v>
      </c>
      <c r="B86" s="147" t="s">
        <v>380</v>
      </c>
    </row>
    <row r="87" spans="1:2" x14ac:dyDescent="0.25">
      <c r="A87" s="129" t="s">
        <v>264</v>
      </c>
      <c r="B87" s="10" t="s">
        <v>259</v>
      </c>
    </row>
    <row r="88" spans="1:2" s="19" customFormat="1" x14ac:dyDescent="0.25">
      <c r="A88" s="147" t="s">
        <v>302</v>
      </c>
      <c r="B88" s="147" t="s">
        <v>414</v>
      </c>
    </row>
    <row r="89" spans="1:2" x14ac:dyDescent="0.25">
      <c r="A89" s="129" t="s">
        <v>276</v>
      </c>
      <c r="B89" s="130" t="s">
        <v>300</v>
      </c>
    </row>
    <row r="90" spans="1:2" x14ac:dyDescent="0.25">
      <c r="A90" s="129" t="s">
        <v>0</v>
      </c>
      <c r="B90" s="83" t="s">
        <v>199</v>
      </c>
    </row>
    <row r="91" spans="1:2" ht="30.75" x14ac:dyDescent="0.25">
      <c r="A91" s="129" t="s">
        <v>2</v>
      </c>
      <c r="B91" s="83" t="s">
        <v>145</v>
      </c>
    </row>
    <row r="92" spans="1:2" x14ac:dyDescent="0.25">
      <c r="A92" s="135" t="s">
        <v>10</v>
      </c>
      <c r="B92" s="116" t="s">
        <v>131</v>
      </c>
    </row>
    <row r="93" spans="1:2" x14ac:dyDescent="0.25">
      <c r="A93" s="135" t="s">
        <v>11</v>
      </c>
      <c r="B93" s="116" t="s">
        <v>132</v>
      </c>
    </row>
    <row r="94" spans="1:2" s="19" customFormat="1" x14ac:dyDescent="0.25">
      <c r="A94" s="146" t="s">
        <v>303</v>
      </c>
      <c r="B94" s="147" t="s">
        <v>348</v>
      </c>
    </row>
    <row r="95" spans="1:2" x14ac:dyDescent="0.25">
      <c r="A95" s="83" t="s">
        <v>265</v>
      </c>
      <c r="B95" s="84" t="s">
        <v>267</v>
      </c>
    </row>
    <row r="96" spans="1:2" x14ac:dyDescent="0.25">
      <c r="A96" s="116" t="s">
        <v>268</v>
      </c>
      <c r="B96" s="76" t="s">
        <v>269</v>
      </c>
    </row>
    <row r="97" spans="1:2" x14ac:dyDescent="0.25">
      <c r="A97" s="116" t="s">
        <v>4</v>
      </c>
      <c r="B97" s="85" t="s">
        <v>261</v>
      </c>
    </row>
    <row r="98" spans="1:2" x14ac:dyDescent="0.25">
      <c r="A98" s="116" t="s">
        <v>266</v>
      </c>
      <c r="B98" s="85" t="s">
        <v>262</v>
      </c>
    </row>
    <row r="99" spans="1:2" x14ac:dyDescent="0.25">
      <c r="A99" s="116" t="s">
        <v>5</v>
      </c>
      <c r="B99" s="85" t="s">
        <v>263</v>
      </c>
    </row>
    <row r="100" spans="1:2" x14ac:dyDescent="0.25">
      <c r="A100" s="129" t="s">
        <v>38</v>
      </c>
      <c r="B100" s="122" t="s">
        <v>200</v>
      </c>
    </row>
    <row r="101" spans="1:2" s="19" customFormat="1" x14ac:dyDescent="0.25">
      <c r="A101" s="140" t="s">
        <v>31</v>
      </c>
      <c r="B101" s="143" t="s">
        <v>216</v>
      </c>
    </row>
    <row r="102" spans="1:2" s="19" customFormat="1" x14ac:dyDescent="0.25">
      <c r="A102" s="140" t="s">
        <v>193</v>
      </c>
      <c r="B102" s="143" t="s">
        <v>217</v>
      </c>
    </row>
    <row r="103" spans="1:2" s="19" customFormat="1" x14ac:dyDescent="0.25">
      <c r="A103" s="140" t="s">
        <v>32</v>
      </c>
      <c r="B103" s="143" t="s">
        <v>218</v>
      </c>
    </row>
    <row r="104" spans="1:2" s="19" customFormat="1" x14ac:dyDescent="0.25">
      <c r="A104" s="140" t="s">
        <v>194</v>
      </c>
      <c r="B104" s="143" t="s">
        <v>219</v>
      </c>
    </row>
    <row r="105" spans="1:2" s="19" customFormat="1" x14ac:dyDescent="0.25">
      <c r="A105" s="146" t="s">
        <v>398</v>
      </c>
      <c r="B105" s="147" t="s">
        <v>415</v>
      </c>
    </row>
    <row r="106" spans="1:2" s="19" customFormat="1" x14ac:dyDescent="0.25">
      <c r="A106" s="146" t="s">
        <v>416</v>
      </c>
      <c r="B106" s="115" t="s">
        <v>422</v>
      </c>
    </row>
    <row r="107" spans="1:2" s="19" customFormat="1" x14ac:dyDescent="0.25">
      <c r="A107" s="146" t="s">
        <v>397</v>
      </c>
      <c r="B107" s="153" t="s">
        <v>429</v>
      </c>
    </row>
    <row r="108" spans="1:2" s="19" customFormat="1" x14ac:dyDescent="0.25">
      <c r="A108" s="146" t="s">
        <v>396</v>
      </c>
      <c r="B108" s="153" t="s">
        <v>430</v>
      </c>
    </row>
    <row r="109" spans="1:2" s="19" customFormat="1" x14ac:dyDescent="0.25">
      <c r="A109" s="146" t="s">
        <v>417</v>
      </c>
      <c r="B109" s="115" t="s">
        <v>421</v>
      </c>
    </row>
    <row r="110" spans="1:2" x14ac:dyDescent="0.25">
      <c r="A110" s="129" t="s">
        <v>167</v>
      </c>
      <c r="B110" s="84" t="s">
        <v>220</v>
      </c>
    </row>
    <row r="111" spans="1:2" x14ac:dyDescent="0.25">
      <c r="A111" s="129" t="s">
        <v>222</v>
      </c>
      <c r="B111" s="142" t="s">
        <v>221</v>
      </c>
    </row>
    <row r="112" spans="1:2" x14ac:dyDescent="0.25">
      <c r="A112" s="126" t="s">
        <v>195</v>
      </c>
      <c r="B112" s="142" t="s">
        <v>201</v>
      </c>
    </row>
    <row r="115" spans="1:3" ht="84.95" customHeight="1" x14ac:dyDescent="0.25">
      <c r="A115" s="132" t="s">
        <v>447</v>
      </c>
      <c r="B115" s="125" t="s">
        <v>446</v>
      </c>
    </row>
    <row r="116" spans="1:3" x14ac:dyDescent="0.25">
      <c r="A116" s="133" t="s">
        <v>427</v>
      </c>
      <c r="B116" s="134"/>
    </row>
    <row r="117" spans="1:3" ht="48" customHeight="1" x14ac:dyDescent="0.25">
      <c r="A117" s="129" t="s">
        <v>274</v>
      </c>
      <c r="B117" s="130" t="s">
        <v>273</v>
      </c>
    </row>
    <row r="118" spans="1:3" s="19" customFormat="1" x14ac:dyDescent="0.25">
      <c r="A118" s="140" t="s">
        <v>355</v>
      </c>
      <c r="B118" s="147" t="s">
        <v>374</v>
      </c>
    </row>
    <row r="119" spans="1:3" x14ac:dyDescent="0.25">
      <c r="A119" s="129" t="s">
        <v>264</v>
      </c>
      <c r="B119" s="10" t="s">
        <v>259</v>
      </c>
    </row>
    <row r="120" spans="1:3" s="19" customFormat="1" x14ac:dyDescent="0.25">
      <c r="A120" s="147" t="s">
        <v>302</v>
      </c>
      <c r="B120" s="147" t="s">
        <v>356</v>
      </c>
      <c r="C120" s="154"/>
    </row>
    <row r="121" spans="1:3" s="19" customFormat="1" x14ac:dyDescent="0.25">
      <c r="A121" s="146" t="s">
        <v>303</v>
      </c>
      <c r="B121" s="147" t="s">
        <v>348</v>
      </c>
      <c r="C121" s="154"/>
    </row>
    <row r="122" spans="1:3" s="19" customFormat="1" x14ac:dyDescent="0.25">
      <c r="A122" s="146" t="s">
        <v>344</v>
      </c>
      <c r="B122" s="147" t="s">
        <v>350</v>
      </c>
      <c r="C122" s="155"/>
    </row>
    <row r="123" spans="1:3" s="19" customFormat="1" x14ac:dyDescent="0.25">
      <c r="A123" s="146" t="s">
        <v>345</v>
      </c>
      <c r="B123" s="147" t="s">
        <v>349</v>
      </c>
      <c r="C123" s="155"/>
    </row>
    <row r="124" spans="1:3" s="19" customFormat="1" x14ac:dyDescent="0.25">
      <c r="A124" s="156" t="s">
        <v>346</v>
      </c>
      <c r="B124" s="147" t="s">
        <v>351</v>
      </c>
      <c r="C124" s="155"/>
    </row>
    <row r="125" spans="1:3" s="19" customFormat="1" x14ac:dyDescent="0.25">
      <c r="A125" s="156" t="s">
        <v>347</v>
      </c>
      <c r="B125" s="147" t="s">
        <v>352</v>
      </c>
      <c r="C125" s="155"/>
    </row>
    <row r="126" spans="1:3" s="19" customFormat="1" x14ac:dyDescent="0.25">
      <c r="A126" s="156" t="s">
        <v>341</v>
      </c>
      <c r="B126" s="147" t="s">
        <v>353</v>
      </c>
    </row>
    <row r="127" spans="1:3" s="19" customFormat="1" x14ac:dyDescent="0.25">
      <c r="A127" s="156" t="s">
        <v>342</v>
      </c>
      <c r="B127" s="147" t="s">
        <v>354</v>
      </c>
    </row>
    <row r="128" spans="1:3" x14ac:dyDescent="0.25">
      <c r="A128" s="83" t="s">
        <v>265</v>
      </c>
      <c r="B128" s="84" t="s">
        <v>267</v>
      </c>
    </row>
    <row r="129" spans="1:2" x14ac:dyDescent="0.25">
      <c r="A129" s="116" t="s">
        <v>268</v>
      </c>
      <c r="B129" s="76" t="s">
        <v>269</v>
      </c>
    </row>
    <row r="130" spans="1:2" x14ac:dyDescent="0.25">
      <c r="A130" s="116" t="s">
        <v>4</v>
      </c>
      <c r="B130" s="85" t="s">
        <v>261</v>
      </c>
    </row>
    <row r="131" spans="1:2" x14ac:dyDescent="0.25">
      <c r="A131" s="116" t="s">
        <v>266</v>
      </c>
      <c r="B131" s="85" t="s">
        <v>262</v>
      </c>
    </row>
    <row r="132" spans="1:2" ht="18.95" customHeight="1" x14ac:dyDescent="0.25">
      <c r="A132" s="116" t="s">
        <v>5</v>
      </c>
      <c r="B132" s="85" t="s">
        <v>263</v>
      </c>
    </row>
  </sheetData>
  <pageMargins left="0.7" right="0.7" top="0.75" bottom="0.75" header="0.3" footer="0.3"/>
  <pageSetup paperSize="9"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G47"/>
  <sheetViews>
    <sheetView topLeftCell="A27" workbookViewId="0">
      <selection activeCell="B27" sqref="B27"/>
    </sheetView>
  </sheetViews>
  <sheetFormatPr defaultColWidth="10.875" defaultRowHeight="15.75" x14ac:dyDescent="0.25"/>
  <cols>
    <col min="1" max="1" width="44.375" style="2" customWidth="1"/>
    <col min="2" max="2" width="42.375" style="4" customWidth="1"/>
    <col min="3" max="3" width="14.125" style="4" customWidth="1"/>
    <col min="4" max="4" width="18.5" style="3" customWidth="1"/>
    <col min="5" max="5" width="43.875" style="3" customWidth="1"/>
    <col min="6" max="6" width="10.875" style="7"/>
    <col min="7" max="16384" width="10.875" style="4"/>
  </cols>
  <sheetData>
    <row r="1" spans="1:7" customFormat="1" ht="71.099999999999994" customHeight="1" thickBot="1" x14ac:dyDescent="0.3">
      <c r="A1" s="17" t="s">
        <v>270</v>
      </c>
      <c r="B1" s="195" t="s">
        <v>271</v>
      </c>
      <c r="C1" s="195"/>
      <c r="D1" s="195"/>
      <c r="E1" s="196"/>
      <c r="F1" s="15"/>
    </row>
    <row r="2" spans="1:7" customFormat="1" x14ac:dyDescent="0.25">
      <c r="A2" s="2"/>
      <c r="B2" s="167" t="s">
        <v>424</v>
      </c>
      <c r="C2" s="162"/>
      <c r="D2" s="163"/>
      <c r="E2" s="164"/>
    </row>
    <row r="3" spans="1:7" customFormat="1" x14ac:dyDescent="0.25">
      <c r="A3" s="2"/>
      <c r="B3" s="165" t="s">
        <v>440</v>
      </c>
      <c r="C3" s="157"/>
      <c r="D3" s="158"/>
      <c r="E3" s="166"/>
    </row>
    <row r="4" spans="1:7" s="77" customFormat="1" ht="33.950000000000003" customHeight="1" thickBot="1" x14ac:dyDescent="0.3">
      <c r="A4" s="121"/>
      <c r="B4" s="197" t="s">
        <v>441</v>
      </c>
      <c r="C4" s="198"/>
      <c r="D4" s="198"/>
      <c r="E4" s="199"/>
    </row>
    <row r="5" spans="1:7" customFormat="1" x14ac:dyDescent="0.25">
      <c r="A5" s="16"/>
      <c r="B5" s="7"/>
      <c r="D5" s="1"/>
      <c r="E5" s="1"/>
      <c r="F5" s="15"/>
    </row>
    <row r="6" spans="1:7" s="23" customFormat="1" ht="18" x14ac:dyDescent="0.25">
      <c r="A6" s="22" t="s">
        <v>55</v>
      </c>
      <c r="B6" s="22" t="s">
        <v>56</v>
      </c>
      <c r="C6" s="22" t="s">
        <v>57</v>
      </c>
      <c r="D6" s="33" t="s">
        <v>58</v>
      </c>
      <c r="E6" s="25" t="s">
        <v>59</v>
      </c>
      <c r="F6" s="102"/>
      <c r="G6" s="24"/>
    </row>
    <row r="7" spans="1:7" ht="16.5" thickBot="1" x14ac:dyDescent="0.3">
      <c r="A7" s="20" t="s">
        <v>228</v>
      </c>
      <c r="B7" s="20"/>
      <c r="C7" s="20"/>
      <c r="D7" s="34"/>
      <c r="E7" s="26"/>
    </row>
    <row r="8" spans="1:7" ht="61.5" thickBot="1" x14ac:dyDescent="0.3">
      <c r="A8" s="53" t="s">
        <v>254</v>
      </c>
      <c r="B8" s="54"/>
      <c r="C8" s="55" t="s">
        <v>41</v>
      </c>
      <c r="D8" s="55" t="s">
        <v>255</v>
      </c>
      <c r="E8" s="56" t="s">
        <v>256</v>
      </c>
    </row>
    <row r="9" spans="1:7" x14ac:dyDescent="0.25">
      <c r="A9" s="44" t="s">
        <v>229</v>
      </c>
      <c r="B9" s="50"/>
      <c r="C9" s="40" t="s">
        <v>41</v>
      </c>
      <c r="D9" s="41"/>
      <c r="E9" s="41" t="s">
        <v>242</v>
      </c>
    </row>
    <row r="10" spans="1:7" x14ac:dyDescent="0.25">
      <c r="A10" s="44" t="s">
        <v>230</v>
      </c>
      <c r="B10" s="39"/>
      <c r="C10" s="40" t="s">
        <v>41</v>
      </c>
      <c r="D10" s="41"/>
      <c r="E10" s="41" t="s">
        <v>243</v>
      </c>
    </row>
    <row r="11" spans="1:7" x14ac:dyDescent="0.25">
      <c r="A11" s="44" t="s">
        <v>423</v>
      </c>
      <c r="B11" s="45"/>
      <c r="C11" s="40" t="s">
        <v>41</v>
      </c>
      <c r="D11" s="41"/>
      <c r="E11" s="41" t="s">
        <v>244</v>
      </c>
    </row>
    <row r="12" spans="1:7" x14ac:dyDescent="0.25">
      <c r="A12" s="46" t="s">
        <v>231</v>
      </c>
      <c r="B12" s="40"/>
      <c r="C12" s="40" t="s">
        <v>41</v>
      </c>
      <c r="D12" s="41"/>
      <c r="E12" s="41" t="s">
        <v>245</v>
      </c>
    </row>
    <row r="13" spans="1:7" s="7" customFormat="1" x14ac:dyDescent="0.25">
      <c r="A13" s="159" t="s">
        <v>359</v>
      </c>
      <c r="B13" s="160"/>
      <c r="C13" s="160"/>
      <c r="D13" s="42"/>
      <c r="E13" s="42"/>
    </row>
    <row r="14" spans="1:7" s="7" customFormat="1" x14ac:dyDescent="0.25">
      <c r="A14" s="159" t="s">
        <v>360</v>
      </c>
      <c r="B14" s="160"/>
      <c r="C14" s="160"/>
      <c r="D14" s="42"/>
      <c r="E14" s="42"/>
    </row>
    <row r="15" spans="1:7" s="7" customFormat="1" x14ac:dyDescent="0.25">
      <c r="A15" s="159" t="s">
        <v>361</v>
      </c>
      <c r="B15" s="160"/>
      <c r="C15" s="160"/>
      <c r="D15" s="42"/>
      <c r="E15" s="42"/>
    </row>
    <row r="16" spans="1:7" s="7" customFormat="1" x14ac:dyDescent="0.25">
      <c r="A16" s="159" t="s">
        <v>362</v>
      </c>
      <c r="B16" s="160"/>
      <c r="C16" s="160"/>
      <c r="D16" s="42"/>
      <c r="E16" s="42"/>
    </row>
    <row r="17" spans="1:5" s="7" customFormat="1" x14ac:dyDescent="0.25">
      <c r="A17" s="159" t="s">
        <v>363</v>
      </c>
      <c r="B17" s="160"/>
      <c r="C17" s="160"/>
      <c r="D17" s="42"/>
      <c r="E17" s="42"/>
    </row>
    <row r="18" spans="1:5" s="7" customFormat="1" x14ac:dyDescent="0.25">
      <c r="A18" s="159" t="s">
        <v>364</v>
      </c>
      <c r="B18" s="160"/>
      <c r="C18" s="160"/>
      <c r="D18" s="42"/>
      <c r="E18" s="42"/>
    </row>
    <row r="19" spans="1:5" s="7" customFormat="1" x14ac:dyDescent="0.25">
      <c r="A19" s="159" t="s">
        <v>365</v>
      </c>
      <c r="B19" s="160"/>
      <c r="C19" s="160"/>
      <c r="D19" s="42"/>
      <c r="E19" s="42"/>
    </row>
    <row r="20" spans="1:5" s="7" customFormat="1" x14ac:dyDescent="0.25">
      <c r="A20" s="159" t="s">
        <v>366</v>
      </c>
      <c r="B20" s="160"/>
      <c r="C20" s="160"/>
      <c r="D20" s="42"/>
      <c r="E20" s="42"/>
    </row>
    <row r="21" spans="1:5" ht="30.75" x14ac:dyDescent="0.25">
      <c r="A21" s="46" t="s">
        <v>232</v>
      </c>
      <c r="B21" s="86"/>
      <c r="C21" s="40" t="s">
        <v>44</v>
      </c>
      <c r="D21" s="41"/>
      <c r="E21" s="41" t="s">
        <v>246</v>
      </c>
    </row>
    <row r="22" spans="1:5" x14ac:dyDescent="0.25">
      <c r="A22" s="44" t="s">
        <v>233</v>
      </c>
      <c r="B22" s="45"/>
      <c r="C22" s="40" t="s">
        <v>41</v>
      </c>
      <c r="D22" s="41"/>
      <c r="E22" s="41" t="s">
        <v>247</v>
      </c>
    </row>
    <row r="23" spans="1:5" x14ac:dyDescent="0.25">
      <c r="A23" s="44" t="s">
        <v>234</v>
      </c>
      <c r="B23" s="87"/>
      <c r="C23" s="40" t="s">
        <v>41</v>
      </c>
      <c r="D23" s="41"/>
      <c r="E23" s="41" t="s">
        <v>248</v>
      </c>
    </row>
    <row r="24" spans="1:5" x14ac:dyDescent="0.25">
      <c r="A24" s="161"/>
      <c r="B24" s="18"/>
      <c r="C24" s="73"/>
      <c r="D24" s="72"/>
      <c r="E24" s="72"/>
    </row>
    <row r="25" spans="1:5" x14ac:dyDescent="0.25">
      <c r="A25" s="35"/>
    </row>
    <row r="26" spans="1:5" ht="30.75" x14ac:dyDescent="0.25">
      <c r="A26" s="20" t="s">
        <v>235</v>
      </c>
      <c r="B26" s="38" t="s">
        <v>236</v>
      </c>
      <c r="C26" s="20"/>
      <c r="D26" s="34"/>
      <c r="E26" s="26" t="s">
        <v>237</v>
      </c>
    </row>
    <row r="27" spans="1:5" ht="45.75" x14ac:dyDescent="0.25">
      <c r="A27" s="44" t="s">
        <v>84</v>
      </c>
      <c r="B27" s="39"/>
      <c r="C27" s="40" t="s">
        <v>41</v>
      </c>
      <c r="D27" s="41" t="s">
        <v>89</v>
      </c>
      <c r="E27" s="41" t="s">
        <v>90</v>
      </c>
    </row>
    <row r="28" spans="1:5" x14ac:dyDescent="0.25">
      <c r="A28" s="44" t="s">
        <v>229</v>
      </c>
      <c r="B28" s="39"/>
      <c r="C28" s="40" t="s">
        <v>41</v>
      </c>
      <c r="D28" s="41"/>
      <c r="E28" s="41" t="s">
        <v>288</v>
      </c>
    </row>
    <row r="29" spans="1:5" x14ac:dyDescent="0.25">
      <c r="A29" s="44" t="s">
        <v>85</v>
      </c>
      <c r="B29" s="39"/>
      <c r="C29" s="40" t="s">
        <v>41</v>
      </c>
      <c r="D29" s="41"/>
      <c r="E29" s="41" t="s">
        <v>240</v>
      </c>
    </row>
    <row r="30" spans="1:5" x14ac:dyDescent="0.25">
      <c r="A30" s="44" t="s">
        <v>86</v>
      </c>
      <c r="B30" s="101"/>
      <c r="C30" s="40" t="s">
        <v>44</v>
      </c>
      <c r="D30" s="41" t="s">
        <v>91</v>
      </c>
      <c r="E30" s="41"/>
    </row>
    <row r="31" spans="1:5" x14ac:dyDescent="0.25">
      <c r="A31" s="46" t="s">
        <v>87</v>
      </c>
      <c r="B31" s="41"/>
      <c r="C31" s="40" t="s">
        <v>44</v>
      </c>
      <c r="D31" s="41"/>
      <c r="E31" s="41"/>
    </row>
    <row r="32" spans="1:5" x14ac:dyDescent="0.25">
      <c r="A32" s="46" t="s">
        <v>92</v>
      </c>
      <c r="B32" s="41"/>
      <c r="C32" s="40" t="s">
        <v>44</v>
      </c>
      <c r="D32" s="41"/>
      <c r="E32" s="41"/>
    </row>
    <row r="33" spans="1:7" ht="30.75" x14ac:dyDescent="0.25">
      <c r="A33" s="46" t="s">
        <v>88</v>
      </c>
      <c r="B33" s="41"/>
      <c r="C33" s="40" t="s">
        <v>41</v>
      </c>
      <c r="D33" s="41" t="s">
        <v>93</v>
      </c>
      <c r="E33" s="41" t="s">
        <v>94</v>
      </c>
    </row>
    <row r="34" spans="1:7" x14ac:dyDescent="0.25">
      <c r="A34" s="46" t="s">
        <v>40</v>
      </c>
      <c r="B34" s="41"/>
      <c r="C34" s="40" t="s">
        <v>41</v>
      </c>
      <c r="D34" s="41" t="s">
        <v>95</v>
      </c>
      <c r="E34" s="41" t="s">
        <v>96</v>
      </c>
    </row>
    <row r="35" spans="1:7" ht="30.75" x14ac:dyDescent="0.25">
      <c r="A35" s="46" t="s">
        <v>241</v>
      </c>
      <c r="B35" s="41"/>
      <c r="C35" s="40" t="s">
        <v>41</v>
      </c>
      <c r="D35" s="41"/>
      <c r="E35" s="41" t="s">
        <v>249</v>
      </c>
    </row>
    <row r="36" spans="1:7" x14ac:dyDescent="0.25">
      <c r="A36" s="75"/>
      <c r="B36" s="72"/>
      <c r="C36" s="73"/>
      <c r="D36" s="72"/>
      <c r="E36" s="72"/>
    </row>
    <row r="37" spans="1:7" x14ac:dyDescent="0.25">
      <c r="A37" s="35"/>
      <c r="B37" s="3"/>
      <c r="G37" s="6"/>
    </row>
    <row r="38" spans="1:7" x14ac:dyDescent="0.25">
      <c r="A38" s="20" t="s">
        <v>226</v>
      </c>
      <c r="B38" s="34"/>
      <c r="C38" s="20"/>
      <c r="D38" s="34"/>
      <c r="E38" s="26"/>
      <c r="G38" s="5"/>
    </row>
    <row r="39" spans="1:7" ht="30.75" x14ac:dyDescent="0.25">
      <c r="A39" s="47" t="s">
        <v>112</v>
      </c>
      <c r="B39" s="39" t="s">
        <v>38</v>
      </c>
      <c r="C39" s="40" t="s">
        <v>41</v>
      </c>
      <c r="D39" s="41" t="s">
        <v>51</v>
      </c>
      <c r="E39" s="41" t="s">
        <v>111</v>
      </c>
      <c r="G39" s="5"/>
    </row>
    <row r="40" spans="1:7" x14ac:dyDescent="0.25">
      <c r="A40" s="47" t="s">
        <v>113</v>
      </c>
      <c r="B40" s="39" t="s">
        <v>38</v>
      </c>
      <c r="C40" s="40" t="s">
        <v>41</v>
      </c>
      <c r="D40" s="41" t="s">
        <v>51</v>
      </c>
      <c r="E40" s="41"/>
      <c r="G40" s="5"/>
    </row>
    <row r="41" spans="1:7" x14ac:dyDescent="0.25">
      <c r="A41" s="47" t="s">
        <v>114</v>
      </c>
      <c r="B41" s="39" t="s">
        <v>499</v>
      </c>
      <c r="C41" s="40" t="s">
        <v>41</v>
      </c>
      <c r="D41" s="41" t="s">
        <v>51</v>
      </c>
      <c r="E41" s="41" t="s">
        <v>117</v>
      </c>
      <c r="G41" s="5"/>
    </row>
    <row r="42" spans="1:7" x14ac:dyDescent="0.25">
      <c r="A42" s="47" t="s">
        <v>115</v>
      </c>
      <c r="B42" s="39" t="s">
        <v>38</v>
      </c>
      <c r="C42" s="40" t="s">
        <v>41</v>
      </c>
      <c r="D42" s="41" t="s">
        <v>51</v>
      </c>
      <c r="E42" s="41" t="s">
        <v>116</v>
      </c>
    </row>
    <row r="43" spans="1:7" s="7" customFormat="1" x14ac:dyDescent="0.25">
      <c r="A43" s="71"/>
      <c r="B43" s="74"/>
      <c r="C43" s="18"/>
      <c r="D43" s="74"/>
      <c r="E43" s="74"/>
    </row>
    <row r="44" spans="1:7" x14ac:dyDescent="0.25">
      <c r="B44" s="3"/>
      <c r="G44" s="6"/>
    </row>
    <row r="45" spans="1:7" ht="18" customHeight="1" x14ac:dyDescent="0.25">
      <c r="A45" s="20" t="s">
        <v>118</v>
      </c>
      <c r="B45" s="38" t="s">
        <v>225</v>
      </c>
      <c r="C45" s="20"/>
      <c r="D45" s="34"/>
      <c r="E45" s="26"/>
    </row>
    <row r="46" spans="1:7" x14ac:dyDescent="0.25">
      <c r="A46" s="48" t="s">
        <v>120</v>
      </c>
      <c r="B46" s="41" t="s">
        <v>304</v>
      </c>
      <c r="C46" s="40" t="s">
        <v>41</v>
      </c>
      <c r="D46" s="41"/>
      <c r="E46" s="41"/>
    </row>
    <row r="47" spans="1:7" x14ac:dyDescent="0.25">
      <c r="B47" s="3"/>
    </row>
  </sheetData>
  <mergeCells count="2">
    <mergeCell ref="B1:E1"/>
    <mergeCell ref="B4:E4"/>
  </mergeCells>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AH14"/>
  <sheetViews>
    <sheetView workbookViewId="0">
      <selection activeCell="D10" sqref="D10"/>
    </sheetView>
  </sheetViews>
  <sheetFormatPr defaultColWidth="10.875" defaultRowHeight="15" x14ac:dyDescent="0.2"/>
  <cols>
    <col min="1" max="1" width="12.125" style="4" customWidth="1"/>
    <col min="2" max="2" width="13" style="4" customWidth="1"/>
    <col min="3" max="3" width="17.5" style="4" bestFit="1" customWidth="1"/>
    <col min="4" max="4" width="14.875" style="4" customWidth="1"/>
    <col min="5" max="5" width="18.625" style="4" customWidth="1"/>
    <col min="6" max="6" width="10.875" style="4"/>
    <col min="7" max="7" width="11.875" style="4" customWidth="1"/>
    <col min="8" max="8" width="10.875" style="4"/>
    <col min="9" max="9" width="17.5" style="4" customWidth="1"/>
    <col min="10" max="11" width="13.625" style="4" customWidth="1"/>
    <col min="12" max="12" width="11.5" style="4" customWidth="1"/>
    <col min="13" max="13" width="12.125" style="4" bestFit="1" customWidth="1"/>
    <col min="14" max="14" width="10.875" style="4"/>
    <col min="15" max="15" width="16.125" style="4" customWidth="1"/>
    <col min="16" max="22" width="10.875" style="4"/>
    <col min="23" max="23" width="15.875" style="4" customWidth="1"/>
    <col min="24" max="27" width="10.875" style="4"/>
    <col min="28" max="28" width="11.375" style="4" bestFit="1" customWidth="1"/>
    <col min="29" max="29" width="10.875" style="4"/>
    <col min="30" max="30" width="11.375" style="4" bestFit="1" customWidth="1"/>
    <col min="31" max="16384" width="10.875" style="4"/>
  </cols>
  <sheetData>
    <row r="1" spans="1:34" s="57" customFormat="1" ht="51" customHeight="1" thickBot="1" x14ac:dyDescent="0.3">
      <c r="A1" s="200" t="s">
        <v>448</v>
      </c>
      <c r="B1" s="200"/>
      <c r="C1" s="201" t="s">
        <v>379</v>
      </c>
      <c r="D1" s="201"/>
      <c r="E1" s="201"/>
      <c r="F1" s="201"/>
      <c r="G1" s="201"/>
      <c r="H1" s="201"/>
      <c r="I1" s="201"/>
      <c r="J1" s="201"/>
      <c r="K1" s="201"/>
      <c r="L1" s="201"/>
      <c r="M1" s="201"/>
      <c r="N1" s="201"/>
      <c r="O1" s="201"/>
      <c r="P1" s="201"/>
      <c r="Q1" s="202"/>
    </row>
    <row r="2" spans="1:34" ht="15.75" x14ac:dyDescent="0.25">
      <c r="B2" s="13"/>
      <c r="C2" s="167" t="s">
        <v>437</v>
      </c>
      <c r="D2" s="162"/>
      <c r="E2" s="163"/>
      <c r="F2" s="163"/>
      <c r="G2" s="27"/>
      <c r="H2" s="27"/>
      <c r="I2" s="27"/>
      <c r="J2" s="98"/>
      <c r="K2" s="27"/>
      <c r="L2" s="27"/>
      <c r="M2" s="28"/>
      <c r="N2" s="13"/>
      <c r="O2" s="13"/>
      <c r="P2" s="13"/>
      <c r="Q2" s="13"/>
      <c r="R2" s="13"/>
      <c r="S2" s="13"/>
    </row>
    <row r="3" spans="1:34" ht="15.75" x14ac:dyDescent="0.25">
      <c r="B3" s="13"/>
      <c r="C3" s="165" t="s">
        <v>214</v>
      </c>
      <c r="D3" s="157"/>
      <c r="E3" s="158"/>
      <c r="F3" s="158"/>
      <c r="G3" s="30"/>
      <c r="H3" s="30"/>
      <c r="I3" s="30"/>
      <c r="J3" s="99"/>
      <c r="K3" s="30"/>
      <c r="L3" s="30"/>
      <c r="M3" s="31"/>
      <c r="N3" s="13"/>
      <c r="O3" s="13"/>
      <c r="P3" s="13"/>
      <c r="Q3" s="13"/>
      <c r="R3" s="13"/>
      <c r="S3" s="13"/>
    </row>
    <row r="4" spans="1:34" ht="15.95" customHeight="1" x14ac:dyDescent="0.2">
      <c r="B4" s="13"/>
      <c r="C4" s="203" t="s">
        <v>395</v>
      </c>
      <c r="D4" s="204"/>
      <c r="E4" s="204"/>
      <c r="F4" s="204"/>
      <c r="G4" s="204"/>
      <c r="H4" s="204"/>
      <c r="I4" s="204"/>
      <c r="J4" s="204"/>
      <c r="K4" s="204"/>
      <c r="L4" s="204"/>
      <c r="M4" s="205"/>
      <c r="N4" s="13"/>
      <c r="O4" s="13"/>
      <c r="P4" s="13"/>
      <c r="Q4" s="13"/>
      <c r="R4" s="13"/>
      <c r="S4" s="13"/>
    </row>
    <row r="5" spans="1:34" ht="17.100000000000001" customHeight="1" thickBot="1" x14ac:dyDescent="0.25">
      <c r="B5" s="13"/>
      <c r="C5" s="206" t="s">
        <v>427</v>
      </c>
      <c r="D5" s="207"/>
      <c r="E5" s="207"/>
      <c r="F5" s="207"/>
      <c r="G5" s="207"/>
      <c r="H5" s="207"/>
      <c r="I5" s="207"/>
      <c r="J5" s="207"/>
      <c r="K5" s="207"/>
      <c r="L5" s="207"/>
      <c r="M5" s="208"/>
      <c r="N5" s="13"/>
      <c r="O5" s="13"/>
      <c r="P5" s="13"/>
      <c r="Q5" s="13"/>
      <c r="R5" s="13"/>
      <c r="S5" s="13"/>
    </row>
    <row r="6" spans="1:34" s="61" customFormat="1" ht="15.75" x14ac:dyDescent="0.25">
      <c r="A6" s="58"/>
      <c r="B6" s="58"/>
      <c r="C6" s="58"/>
      <c r="D6" s="59"/>
      <c r="E6" s="60"/>
      <c r="F6" s="60"/>
      <c r="K6" s="62"/>
      <c r="L6" s="62"/>
    </row>
    <row r="7" spans="1:34" s="13" customFormat="1" ht="174.95" customHeight="1" x14ac:dyDescent="0.2">
      <c r="A7" s="9" t="s">
        <v>383</v>
      </c>
      <c r="B7" s="12" t="s">
        <v>269</v>
      </c>
      <c r="C7" s="11" t="s">
        <v>261</v>
      </c>
      <c r="D7" s="11" t="s">
        <v>262</v>
      </c>
      <c r="E7" s="11" t="s">
        <v>263</v>
      </c>
      <c r="F7" s="115" t="s">
        <v>378</v>
      </c>
      <c r="G7" s="10" t="s">
        <v>259</v>
      </c>
      <c r="H7" s="147" t="s">
        <v>428</v>
      </c>
      <c r="I7" s="9" t="s">
        <v>289</v>
      </c>
      <c r="J7" s="9" t="s">
        <v>178</v>
      </c>
      <c r="K7" s="10" t="s">
        <v>123</v>
      </c>
      <c r="L7" s="11" t="s">
        <v>183</v>
      </c>
      <c r="M7" s="11" t="s">
        <v>184</v>
      </c>
      <c r="N7" s="147" t="s">
        <v>303</v>
      </c>
      <c r="O7" s="10" t="s">
        <v>260</v>
      </c>
      <c r="P7" s="9" t="s">
        <v>213</v>
      </c>
      <c r="Q7" s="115" t="s">
        <v>169</v>
      </c>
      <c r="R7" s="115" t="s">
        <v>170</v>
      </c>
      <c r="S7" s="115" t="s">
        <v>238</v>
      </c>
      <c r="T7" s="115" t="s">
        <v>171</v>
      </c>
      <c r="U7" s="95" t="s">
        <v>305</v>
      </c>
      <c r="V7" s="115" t="s">
        <v>433</v>
      </c>
      <c r="W7" s="95" t="s">
        <v>320</v>
      </c>
      <c r="X7" s="95" t="s">
        <v>306</v>
      </c>
      <c r="Y7" s="115" t="s">
        <v>434</v>
      </c>
      <c r="Z7" s="10" t="s">
        <v>435</v>
      </c>
      <c r="AA7" s="63" t="s">
        <v>436</v>
      </c>
      <c r="AB7" s="63" t="s">
        <v>201</v>
      </c>
      <c r="AC7" s="115" t="s">
        <v>449</v>
      </c>
      <c r="AD7" s="115" t="s">
        <v>450</v>
      </c>
      <c r="AE7" s="115" t="s">
        <v>452</v>
      </c>
    </row>
    <row r="8" spans="1:34" s="65" customFormat="1" ht="24" customHeight="1" x14ac:dyDescent="0.25">
      <c r="A8" s="64" t="s">
        <v>274</v>
      </c>
      <c r="B8" s="66" t="s">
        <v>268</v>
      </c>
      <c r="C8" s="66" t="s">
        <v>4</v>
      </c>
      <c r="D8" s="66" t="s">
        <v>266</v>
      </c>
      <c r="E8" s="66" t="s">
        <v>5</v>
      </c>
      <c r="F8" s="65" t="s">
        <v>355</v>
      </c>
      <c r="G8" s="66" t="s">
        <v>264</v>
      </c>
      <c r="H8" s="66" t="s">
        <v>302</v>
      </c>
      <c r="I8" s="64" t="s">
        <v>276</v>
      </c>
      <c r="J8" s="65" t="s">
        <v>0</v>
      </c>
      <c r="K8" s="65" t="s">
        <v>2</v>
      </c>
      <c r="L8" s="65" t="s">
        <v>10</v>
      </c>
      <c r="M8" s="65" t="s">
        <v>11</v>
      </c>
      <c r="N8" s="65" t="s">
        <v>303</v>
      </c>
      <c r="O8" s="66" t="s">
        <v>265</v>
      </c>
      <c r="P8" s="65" t="s">
        <v>38</v>
      </c>
      <c r="Q8" s="65" t="s">
        <v>31</v>
      </c>
      <c r="R8" s="65" t="s">
        <v>193</v>
      </c>
      <c r="S8" s="65" t="s">
        <v>32</v>
      </c>
      <c r="T8" s="65" t="s">
        <v>194</v>
      </c>
      <c r="U8" s="65" t="s">
        <v>398</v>
      </c>
      <c r="V8" s="65" t="s">
        <v>431</v>
      </c>
      <c r="W8" s="65" t="s">
        <v>397</v>
      </c>
      <c r="X8" s="65" t="s">
        <v>396</v>
      </c>
      <c r="Y8" s="65" t="s">
        <v>432</v>
      </c>
      <c r="Z8" s="65" t="s">
        <v>167</v>
      </c>
      <c r="AA8" s="65" t="s">
        <v>34</v>
      </c>
      <c r="AB8" s="65" t="s">
        <v>195</v>
      </c>
      <c r="AC8" s="65" t="s">
        <v>453</v>
      </c>
      <c r="AD8" s="65" t="s">
        <v>454</v>
      </c>
      <c r="AE8" s="65" t="s">
        <v>451</v>
      </c>
    </row>
    <row r="9" spans="1:34" ht="15" customHeight="1" x14ac:dyDescent="0.25">
      <c r="A9" s="170" t="s">
        <v>463</v>
      </c>
      <c r="B9"/>
      <c r="C9" s="4">
        <v>35.478700000000003</v>
      </c>
      <c r="D9" s="4">
        <v>-117.8302</v>
      </c>
      <c r="E9" s="88" t="s">
        <v>469</v>
      </c>
      <c r="G9" s="4" t="s">
        <v>471</v>
      </c>
      <c r="H9" s="172" t="s">
        <v>470</v>
      </c>
      <c r="I9" s="92" t="s">
        <v>472</v>
      </c>
      <c r="J9" s="89">
        <v>1</v>
      </c>
      <c r="K9" s="4" t="s">
        <v>473</v>
      </c>
      <c r="M9" s="93"/>
      <c r="N9" s="93"/>
      <c r="O9" s="4" t="s">
        <v>474</v>
      </c>
      <c r="P9">
        <v>4</v>
      </c>
      <c r="Q9" s="173"/>
      <c r="R9" s="173"/>
      <c r="S9" s="174"/>
      <c r="T9" s="175"/>
      <c r="U9" s="92">
        <v>-1.1600814101525274</v>
      </c>
      <c r="V9" s="92">
        <v>5.7449064102725614E-2</v>
      </c>
      <c r="W9" s="92">
        <v>-6.8670240709774104</v>
      </c>
      <c r="X9" s="173">
        <v>32.256843009437901</v>
      </c>
      <c r="Y9" s="92">
        <v>0.11792395553782964</v>
      </c>
      <c r="Z9" s="176">
        <v>0.70733312502109102</v>
      </c>
      <c r="AA9" s="176">
        <f t="shared" ref="AA9:AA14" si="0">0.022/SQRT(P9)</f>
        <v>1.0999999999999999E-2</v>
      </c>
      <c r="AB9" s="94">
        <v>1.1222357977667199E-2</v>
      </c>
      <c r="AC9" s="177">
        <f>SQRT((0.0383*10^6)/(Z9-0.258))-273.15</f>
        <v>18.804496866130933</v>
      </c>
      <c r="AD9" s="177">
        <f>SQRT((0.0383*10^6)/(Z9-AA9-0.258))-273.15-AC9</f>
        <v>3.6406102991405191</v>
      </c>
      <c r="AE9" s="177">
        <f>SQRT((0.0383*10^6)/(Z9-AB9-0.258))-273.15-AC9</f>
        <v>3.7156136971818228</v>
      </c>
      <c r="AH9" s="90"/>
    </row>
    <row r="10" spans="1:34" ht="15" customHeight="1" x14ac:dyDescent="0.25">
      <c r="A10" s="170" t="s">
        <v>464</v>
      </c>
      <c r="B10"/>
      <c r="C10" s="4">
        <v>35.478700000000003</v>
      </c>
      <c r="D10" s="4">
        <v>-117.8302</v>
      </c>
      <c r="E10" s="88" t="s">
        <v>469</v>
      </c>
      <c r="G10" s="4" t="s">
        <v>471</v>
      </c>
      <c r="H10" s="172" t="s">
        <v>470</v>
      </c>
      <c r="I10" s="92" t="s">
        <v>472</v>
      </c>
      <c r="J10" s="89">
        <v>2</v>
      </c>
      <c r="K10" s="4" t="s">
        <v>473</v>
      </c>
      <c r="M10" s="93"/>
      <c r="N10" s="93"/>
      <c r="O10" s="4" t="s">
        <v>474</v>
      </c>
      <c r="P10">
        <v>4</v>
      </c>
      <c r="Q10" s="173"/>
      <c r="R10" s="173"/>
      <c r="S10" s="174"/>
      <c r="T10" s="175"/>
      <c r="U10" s="92">
        <v>-1.2871513040820002</v>
      </c>
      <c r="V10" s="92">
        <v>0.13995906152306858</v>
      </c>
      <c r="W10" s="92">
        <v>-7.1889474555174964</v>
      </c>
      <c r="X10" s="173">
        <v>31.922237649762675</v>
      </c>
      <c r="Y10" s="92">
        <v>0.12422371802114961</v>
      </c>
      <c r="Z10" s="176">
        <v>0.70753505427600039</v>
      </c>
      <c r="AA10" s="176">
        <f t="shared" si="0"/>
        <v>1.0999999999999999E-2</v>
      </c>
      <c r="AB10" s="94">
        <v>1.3097740632902401E-2</v>
      </c>
      <c r="AC10" s="177">
        <f t="shared" ref="AC10:AC14" si="1">SQRT((0.0383*10^6)/(Z10-0.258))-273.15</f>
        <v>18.738917134989151</v>
      </c>
      <c r="AD10" s="177">
        <f t="shared" ref="AD10:AD13" si="2">SQRT((0.0383*10^6)/(Z10-AA10-0.258))-273.15-AC10</f>
        <v>3.6381268595886809</v>
      </c>
      <c r="AE10" s="177">
        <f t="shared" ref="AE10:AE14" si="3">SQRT((0.0383*10^6)/(Z10-AB10-0.258))-273.15-AC10</f>
        <v>4.3475024307113017</v>
      </c>
      <c r="AH10" s="90"/>
    </row>
    <row r="11" spans="1:34" ht="15" customHeight="1" x14ac:dyDescent="0.25">
      <c r="A11" s="170" t="s">
        <v>465</v>
      </c>
      <c r="B11"/>
      <c r="C11" s="4">
        <v>35.478700000000003</v>
      </c>
      <c r="D11" s="4">
        <v>-117.8302</v>
      </c>
      <c r="E11" s="88" t="s">
        <v>469</v>
      </c>
      <c r="G11" s="4" t="s">
        <v>471</v>
      </c>
      <c r="H11" s="172" t="s">
        <v>470</v>
      </c>
      <c r="I11" s="92" t="s">
        <v>472</v>
      </c>
      <c r="J11" s="89">
        <v>3</v>
      </c>
      <c r="K11" s="4" t="s">
        <v>473</v>
      </c>
      <c r="M11" s="93"/>
      <c r="N11" s="93"/>
      <c r="O11" s="4" t="s">
        <v>474</v>
      </c>
      <c r="P11">
        <v>3</v>
      </c>
      <c r="Q11" s="173"/>
      <c r="R11" s="173"/>
      <c r="S11" s="174"/>
      <c r="T11" s="175"/>
      <c r="U11" s="92">
        <v>-5.5188106945984829</v>
      </c>
      <c r="V11" s="92">
        <v>0.20029147314261916</v>
      </c>
      <c r="W11" s="92">
        <v>-8.9012089056347019</v>
      </c>
      <c r="X11" s="173">
        <v>30.142522705496102</v>
      </c>
      <c r="Y11" s="92">
        <v>7.6142890410475061E-2</v>
      </c>
      <c r="Z11" s="176">
        <v>0.73921813299333827</v>
      </c>
      <c r="AA11" s="176">
        <f t="shared" si="0"/>
        <v>1.2701705922171767E-2</v>
      </c>
      <c r="AB11" s="94">
        <v>5.1746554833025787E-3</v>
      </c>
      <c r="AC11" s="177">
        <f t="shared" si="1"/>
        <v>8.9664401220018135</v>
      </c>
      <c r="AD11" s="177">
        <f t="shared" si="2"/>
        <v>3.7985830757103827</v>
      </c>
      <c r="AE11" s="177">
        <f>SQRT((0.0383*10^6)/(Z11-AB11-0.258))-273.15-AC11</f>
        <v>1.5291771277344992</v>
      </c>
      <c r="AH11" s="90"/>
    </row>
    <row r="12" spans="1:34" ht="15" customHeight="1" x14ac:dyDescent="0.25">
      <c r="A12" s="170" t="s">
        <v>466</v>
      </c>
      <c r="C12" s="4">
        <v>35.478700000000003</v>
      </c>
      <c r="D12" s="4">
        <v>-117.8302</v>
      </c>
      <c r="E12" s="88" t="s">
        <v>469</v>
      </c>
      <c r="G12" s="4" t="s">
        <v>471</v>
      </c>
      <c r="H12" s="172" t="s">
        <v>470</v>
      </c>
      <c r="I12" s="92" t="s">
        <v>472</v>
      </c>
      <c r="J12" s="13">
        <v>4</v>
      </c>
      <c r="K12" s="4" t="s">
        <v>473</v>
      </c>
      <c r="O12" s="4" t="s">
        <v>474</v>
      </c>
      <c r="P12">
        <v>3</v>
      </c>
      <c r="Q12" s="173"/>
      <c r="R12" s="173"/>
      <c r="S12" s="174"/>
      <c r="T12" s="175"/>
      <c r="U12" s="92">
        <v>-0.55104483295807272</v>
      </c>
      <c r="V12" s="92">
        <v>3.384370197193487E-2</v>
      </c>
      <c r="W12" s="92">
        <v>-5.1340433908912004</v>
      </c>
      <c r="X12" s="173">
        <v>34.058093405085032</v>
      </c>
      <c r="Y12" s="92">
        <v>0.19895260341837934</v>
      </c>
      <c r="Z12" s="176">
        <v>0.71229090466697331</v>
      </c>
      <c r="AA12" s="176">
        <f t="shared" si="0"/>
        <v>1.2701705922171767E-2</v>
      </c>
      <c r="AB12" s="90">
        <v>5.5193058694868215E-3</v>
      </c>
      <c r="AC12" s="177">
        <f t="shared" si="1"/>
        <v>17.207043757741133</v>
      </c>
      <c r="AD12" s="177">
        <f t="shared" si="2"/>
        <v>4.1462565261091981</v>
      </c>
      <c r="AE12" s="177">
        <f t="shared" si="3"/>
        <v>1.7800502870030641</v>
      </c>
      <c r="AH12" s="90"/>
    </row>
    <row r="13" spans="1:34" ht="15" customHeight="1" x14ac:dyDescent="0.25">
      <c r="A13" s="170" t="s">
        <v>467</v>
      </c>
      <c r="C13" s="4">
        <v>35.478700000000003</v>
      </c>
      <c r="D13" s="4">
        <v>-117.8302</v>
      </c>
      <c r="E13" s="88" t="s">
        <v>469</v>
      </c>
      <c r="G13" s="4" t="s">
        <v>471</v>
      </c>
      <c r="H13" s="172" t="s">
        <v>470</v>
      </c>
      <c r="I13" s="92" t="s">
        <v>472</v>
      </c>
      <c r="J13" s="13">
        <v>6</v>
      </c>
      <c r="K13" s="4" t="s">
        <v>473</v>
      </c>
      <c r="O13" s="4" t="s">
        <v>474</v>
      </c>
      <c r="P13">
        <v>3</v>
      </c>
      <c r="Q13" s="173"/>
      <c r="R13" s="173"/>
      <c r="S13" s="174"/>
      <c r="T13" s="175"/>
      <c r="U13" s="92">
        <v>-3.1137595839958969</v>
      </c>
      <c r="V13" s="92">
        <v>7.0612720231163412E-2</v>
      </c>
      <c r="W13" s="92">
        <v>-8.3073692424462333</v>
      </c>
      <c r="X13" s="173">
        <v>30.759756319558036</v>
      </c>
      <c r="Y13" s="92">
        <v>0.12038553987800386</v>
      </c>
      <c r="Z13" s="176">
        <v>0.70450278495928431</v>
      </c>
      <c r="AA13" s="176">
        <f t="shared" si="0"/>
        <v>1.2701705922171767E-2</v>
      </c>
      <c r="AB13" s="90">
        <v>9.6738582749779332E-3</v>
      </c>
      <c r="AC13" s="177">
        <f t="shared" si="1"/>
        <v>19.728371433423888</v>
      </c>
      <c r="AD13" s="177">
        <f t="shared" si="2"/>
        <v>4.2568077967963518</v>
      </c>
      <c r="AE13" s="177">
        <f t="shared" si="3"/>
        <v>3.225231770726964</v>
      </c>
      <c r="AH13" s="90"/>
    </row>
    <row r="14" spans="1:34" ht="15" customHeight="1" x14ac:dyDescent="0.25">
      <c r="A14" s="171" t="s">
        <v>468</v>
      </c>
      <c r="B14" s="118"/>
      <c r="C14" s="4">
        <v>35.478700000000003</v>
      </c>
      <c r="D14" s="4">
        <v>-117.8302</v>
      </c>
      <c r="E14" s="88" t="s">
        <v>469</v>
      </c>
      <c r="G14" s="4" t="s">
        <v>471</v>
      </c>
      <c r="H14" s="172" t="s">
        <v>470</v>
      </c>
      <c r="I14" s="92" t="s">
        <v>472</v>
      </c>
      <c r="J14" s="89">
        <v>8</v>
      </c>
      <c r="K14" s="4" t="s">
        <v>473</v>
      </c>
      <c r="M14" s="113"/>
      <c r="N14" s="93"/>
      <c r="O14" s="4" t="s">
        <v>474</v>
      </c>
      <c r="P14">
        <v>5</v>
      </c>
      <c r="Q14" s="173"/>
      <c r="R14" s="173"/>
      <c r="S14" s="174"/>
      <c r="T14" s="175"/>
      <c r="U14" s="174">
        <v>-4.9309800293614234</v>
      </c>
      <c r="V14" s="174">
        <v>0.44132960107167374</v>
      </c>
      <c r="W14" s="174">
        <v>-9.2369295831433327</v>
      </c>
      <c r="X14" s="173">
        <v>29.793576516921622</v>
      </c>
      <c r="Y14" s="174">
        <v>0.16679702246055245</v>
      </c>
      <c r="Z14" s="176">
        <v>0.71998997933519004</v>
      </c>
      <c r="AA14" s="176">
        <f t="shared" si="0"/>
        <v>9.838699100999073E-3</v>
      </c>
      <c r="AB14" s="114">
        <v>1.1105407263649916E-2</v>
      </c>
      <c r="AC14" s="177">
        <f t="shared" si="1"/>
        <v>14.777475293960094</v>
      </c>
      <c r="AD14" s="177">
        <f>SQRT((0.0383*10^6)/(Z14-AA14-0.258))-273.15-AC14</f>
        <v>3.1157567220035958</v>
      </c>
      <c r="AE14" s="177">
        <f t="shared" si="3"/>
        <v>3.5242961707325549</v>
      </c>
      <c r="AH14" s="90"/>
    </row>
  </sheetData>
  <mergeCells count="4">
    <mergeCell ref="A1:B1"/>
    <mergeCell ref="C1:Q1"/>
    <mergeCell ref="C4:M4"/>
    <mergeCell ref="C5:M5"/>
  </mergeCell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G54"/>
  <sheetViews>
    <sheetView zoomScaleNormal="100" workbookViewId="0">
      <selection activeCell="C39" sqref="C39"/>
    </sheetView>
  </sheetViews>
  <sheetFormatPr defaultColWidth="11.125" defaultRowHeight="15.75" x14ac:dyDescent="0.25"/>
  <cols>
    <col min="1" max="1" width="43.625" customWidth="1"/>
    <col min="2" max="2" width="26.5" customWidth="1"/>
    <col min="3" max="3" width="16.875" customWidth="1"/>
    <col min="4" max="4" width="17.5" customWidth="1"/>
    <col min="5" max="5" width="44.625" customWidth="1"/>
  </cols>
  <sheetData>
    <row r="1" spans="1:6" ht="86.1" customHeight="1" thickBot="1" x14ac:dyDescent="0.3">
      <c r="A1" s="29" t="s">
        <v>272</v>
      </c>
      <c r="B1" s="209" t="s">
        <v>163</v>
      </c>
      <c r="C1" s="209"/>
      <c r="D1" s="209"/>
      <c r="E1" s="210"/>
    </row>
    <row r="2" spans="1:6" x14ac:dyDescent="0.25">
      <c r="A2" s="2"/>
      <c r="B2" s="167" t="s">
        <v>424</v>
      </c>
      <c r="C2" s="162"/>
      <c r="D2" s="163"/>
      <c r="E2" s="164"/>
    </row>
    <row r="3" spans="1:6" x14ac:dyDescent="0.25">
      <c r="A3" s="2"/>
      <c r="B3" s="165" t="s">
        <v>227</v>
      </c>
      <c r="C3" s="157"/>
      <c r="D3" s="158"/>
      <c r="E3" s="166"/>
    </row>
    <row r="4" spans="1:6" s="77" customFormat="1" ht="35.1" customHeight="1" thickBot="1" x14ac:dyDescent="0.3">
      <c r="A4" s="121"/>
      <c r="B4" s="197" t="s">
        <v>441</v>
      </c>
      <c r="C4" s="198"/>
      <c r="D4" s="198"/>
      <c r="E4" s="199"/>
    </row>
    <row r="5" spans="1:6" x14ac:dyDescent="0.25">
      <c r="A5" s="16"/>
      <c r="B5" s="7"/>
      <c r="D5" s="1"/>
      <c r="E5" s="1"/>
    </row>
    <row r="6" spans="1:6" ht="18" x14ac:dyDescent="0.25">
      <c r="A6" s="22" t="s">
        <v>55</v>
      </c>
      <c r="B6" s="22" t="s">
        <v>56</v>
      </c>
      <c r="C6" s="22" t="s">
        <v>57</v>
      </c>
      <c r="D6" s="33" t="s">
        <v>58</v>
      </c>
      <c r="E6" s="25" t="s">
        <v>59</v>
      </c>
    </row>
    <row r="7" spans="1:6" s="4" customFormat="1" x14ac:dyDescent="0.25">
      <c r="A7" s="20" t="s">
        <v>75</v>
      </c>
      <c r="B7" s="21" t="s">
        <v>250</v>
      </c>
      <c r="C7" s="20"/>
      <c r="D7" s="34"/>
      <c r="E7" s="26"/>
    </row>
    <row r="8" spans="1:6" s="4" customFormat="1" x14ac:dyDescent="0.25">
      <c r="A8" s="48" t="s">
        <v>76</v>
      </c>
      <c r="B8" s="41"/>
      <c r="C8" s="40" t="s">
        <v>41</v>
      </c>
      <c r="D8" s="41"/>
      <c r="E8" s="41" t="s">
        <v>77</v>
      </c>
      <c r="F8" s="7"/>
    </row>
    <row r="9" spans="1:6" s="4" customFormat="1" ht="15.95" customHeight="1" x14ac:dyDescent="0.25">
      <c r="A9" s="47" t="s">
        <v>104</v>
      </c>
      <c r="B9" s="39" t="s">
        <v>510</v>
      </c>
      <c r="C9" s="40" t="s">
        <v>41</v>
      </c>
      <c r="D9" s="41" t="s">
        <v>83</v>
      </c>
      <c r="E9" s="41" t="s">
        <v>105</v>
      </c>
      <c r="F9" s="7"/>
    </row>
    <row r="10" spans="1:6" s="4" customFormat="1" ht="45.75" x14ac:dyDescent="0.25">
      <c r="A10" s="47" t="s">
        <v>67</v>
      </c>
      <c r="B10" s="39" t="s">
        <v>511</v>
      </c>
      <c r="C10" s="40" t="s">
        <v>41</v>
      </c>
      <c r="D10" s="41" t="s">
        <v>83</v>
      </c>
      <c r="E10" s="41" t="s">
        <v>103</v>
      </c>
      <c r="F10" s="7"/>
    </row>
    <row r="11" spans="1:6" s="4" customFormat="1" x14ac:dyDescent="0.25">
      <c r="A11" s="47" t="s">
        <v>68</v>
      </c>
      <c r="B11" s="39">
        <v>75</v>
      </c>
      <c r="C11" s="40" t="s">
        <v>44</v>
      </c>
      <c r="D11" s="41" t="s">
        <v>69</v>
      </c>
      <c r="E11" s="41"/>
      <c r="F11" s="7"/>
    </row>
    <row r="12" spans="1:6" s="4" customFormat="1" x14ac:dyDescent="0.25">
      <c r="A12" s="47" t="s">
        <v>70</v>
      </c>
      <c r="B12" s="39">
        <v>105</v>
      </c>
      <c r="C12" s="40" t="s">
        <v>44</v>
      </c>
      <c r="D12" s="41" t="s">
        <v>71</v>
      </c>
      <c r="E12" s="41"/>
      <c r="F12" s="7"/>
    </row>
    <row r="13" spans="1:6" s="4" customFormat="1" x14ac:dyDescent="0.25">
      <c r="A13" s="47" t="s">
        <v>72</v>
      </c>
      <c r="B13" s="39"/>
      <c r="C13" s="40" t="s">
        <v>44</v>
      </c>
      <c r="D13" s="41" t="s">
        <v>78</v>
      </c>
      <c r="E13" s="41"/>
      <c r="F13" s="7"/>
    </row>
    <row r="14" spans="1:6" s="4" customFormat="1" ht="15.95" customHeight="1" x14ac:dyDescent="0.25">
      <c r="A14" s="47" t="s">
        <v>73</v>
      </c>
      <c r="B14" s="190" t="s">
        <v>519</v>
      </c>
      <c r="C14" s="40" t="s">
        <v>44</v>
      </c>
      <c r="D14" s="41" t="s">
        <v>69</v>
      </c>
      <c r="E14" s="41"/>
      <c r="F14" s="7"/>
    </row>
    <row r="15" spans="1:6" s="4" customFormat="1" ht="45.75" x14ac:dyDescent="0.25">
      <c r="A15" s="47" t="s">
        <v>80</v>
      </c>
      <c r="B15" s="39" t="s">
        <v>520</v>
      </c>
      <c r="C15" s="40" t="s">
        <v>41</v>
      </c>
      <c r="D15" s="41" t="s">
        <v>82</v>
      </c>
      <c r="E15" s="41" t="s">
        <v>81</v>
      </c>
      <c r="F15" s="7"/>
    </row>
    <row r="16" spans="1:6" s="4" customFormat="1" x14ac:dyDescent="0.25">
      <c r="A16" s="47" t="s">
        <v>79</v>
      </c>
      <c r="B16" s="39" t="s">
        <v>38</v>
      </c>
      <c r="C16" s="40" t="s">
        <v>41</v>
      </c>
      <c r="D16" s="41" t="s">
        <v>51</v>
      </c>
      <c r="E16" s="41"/>
      <c r="F16" s="7"/>
    </row>
    <row r="17" spans="1:7" s="4" customFormat="1" x14ac:dyDescent="0.25">
      <c r="A17" s="49" t="s">
        <v>251</v>
      </c>
      <c r="B17" s="42"/>
      <c r="C17" s="40" t="s">
        <v>41</v>
      </c>
      <c r="D17" s="41"/>
      <c r="E17" s="41"/>
      <c r="F17" s="7"/>
    </row>
    <row r="18" spans="1:7" s="4" customFormat="1" x14ac:dyDescent="0.25">
      <c r="A18" s="71"/>
      <c r="B18" s="74"/>
      <c r="C18" s="73"/>
      <c r="D18" s="72"/>
      <c r="E18" s="72"/>
      <c r="F18" s="7"/>
    </row>
    <row r="19" spans="1:7" s="4" customFormat="1" x14ac:dyDescent="0.25">
      <c r="A19" s="37"/>
      <c r="B19" s="43"/>
      <c r="D19" s="3"/>
      <c r="E19" s="3"/>
      <c r="F19" s="7"/>
    </row>
    <row r="20" spans="1:7" s="4" customFormat="1" x14ac:dyDescent="0.25">
      <c r="A20" s="20" t="s">
        <v>74</v>
      </c>
      <c r="B20" s="32" t="s">
        <v>223</v>
      </c>
      <c r="C20" s="20"/>
      <c r="D20" s="34"/>
      <c r="E20" s="26"/>
      <c r="F20" s="7"/>
    </row>
    <row r="21" spans="1:7" s="8" customFormat="1" x14ac:dyDescent="0.25">
      <c r="A21" s="69" t="s">
        <v>277</v>
      </c>
      <c r="B21" s="187" t="s">
        <v>512</v>
      </c>
      <c r="C21" s="70" t="s">
        <v>41</v>
      </c>
      <c r="D21" s="67"/>
      <c r="E21" s="68" t="s">
        <v>278</v>
      </c>
      <c r="F21" s="96"/>
    </row>
    <row r="22" spans="1:7" s="8" customFormat="1" ht="30.75" x14ac:dyDescent="0.25">
      <c r="A22" s="69" t="s">
        <v>286</v>
      </c>
      <c r="B22" s="187" t="s">
        <v>513</v>
      </c>
      <c r="C22" s="70" t="s">
        <v>41</v>
      </c>
      <c r="D22" s="67"/>
      <c r="E22" s="68" t="s">
        <v>287</v>
      </c>
      <c r="F22" s="96"/>
    </row>
    <row r="23" spans="1:7" s="4" customFormat="1" x14ac:dyDescent="0.25">
      <c r="A23" s="47" t="s">
        <v>60</v>
      </c>
      <c r="B23" s="187" t="s">
        <v>514</v>
      </c>
      <c r="C23" s="40" t="s">
        <v>41</v>
      </c>
      <c r="D23" s="41"/>
      <c r="E23" s="41" t="s">
        <v>42</v>
      </c>
      <c r="F23" s="7"/>
    </row>
    <row r="24" spans="1:7" s="4" customFormat="1" x14ac:dyDescent="0.25">
      <c r="A24" s="47" t="s">
        <v>43</v>
      </c>
      <c r="B24" s="187">
        <v>12</v>
      </c>
      <c r="C24" s="40" t="s">
        <v>44</v>
      </c>
      <c r="D24" s="41" t="s">
        <v>45</v>
      </c>
      <c r="E24" s="41"/>
      <c r="F24" s="7"/>
      <c r="G24" s="5"/>
    </row>
    <row r="25" spans="1:7" s="4" customFormat="1" x14ac:dyDescent="0.25">
      <c r="A25" s="47" t="s">
        <v>46</v>
      </c>
      <c r="B25" s="188" t="s">
        <v>515</v>
      </c>
      <c r="C25" s="40" t="s">
        <v>44</v>
      </c>
      <c r="D25" s="41" t="s">
        <v>62</v>
      </c>
      <c r="E25" s="41"/>
      <c r="F25" s="7"/>
      <c r="G25" s="5"/>
    </row>
    <row r="26" spans="1:7" s="4" customFormat="1" x14ac:dyDescent="0.25">
      <c r="A26" s="47" t="s">
        <v>376</v>
      </c>
      <c r="B26" s="187">
        <v>26</v>
      </c>
      <c r="C26" s="40" t="s">
        <v>44</v>
      </c>
      <c r="D26" s="41" t="s">
        <v>61</v>
      </c>
      <c r="E26" s="41" t="s">
        <v>65</v>
      </c>
      <c r="F26" s="7"/>
    </row>
    <row r="27" spans="1:7" s="4" customFormat="1" x14ac:dyDescent="0.25">
      <c r="A27" s="48" t="s">
        <v>54</v>
      </c>
      <c r="B27" s="189">
        <v>44</v>
      </c>
      <c r="C27" s="40" t="s">
        <v>44</v>
      </c>
      <c r="D27" s="41" t="s">
        <v>47</v>
      </c>
      <c r="E27" s="41" t="s">
        <v>48</v>
      </c>
      <c r="F27" s="7"/>
    </row>
    <row r="28" spans="1:7" s="4" customFormat="1" x14ac:dyDescent="0.25">
      <c r="A28" s="48" t="s">
        <v>49</v>
      </c>
      <c r="B28" s="189">
        <v>16</v>
      </c>
      <c r="C28" s="40" t="s">
        <v>44</v>
      </c>
      <c r="D28" s="41" t="s">
        <v>39</v>
      </c>
      <c r="E28" s="41" t="s">
        <v>66</v>
      </c>
      <c r="F28" s="7"/>
    </row>
    <row r="29" spans="1:7" s="4" customFormat="1" x14ac:dyDescent="0.25">
      <c r="A29" s="47" t="s">
        <v>50</v>
      </c>
      <c r="B29" s="187" t="s">
        <v>38</v>
      </c>
      <c r="C29" s="40" t="s">
        <v>41</v>
      </c>
      <c r="D29" s="41" t="s">
        <v>51</v>
      </c>
      <c r="E29" s="41" t="s">
        <v>52</v>
      </c>
      <c r="F29" s="7"/>
    </row>
    <row r="30" spans="1:7" s="4" customFormat="1" x14ac:dyDescent="0.25">
      <c r="A30" s="47" t="s">
        <v>53</v>
      </c>
      <c r="B30" s="187" t="s">
        <v>38</v>
      </c>
      <c r="C30" s="40" t="s">
        <v>41</v>
      </c>
      <c r="D30" s="41" t="s">
        <v>51</v>
      </c>
      <c r="E30" s="41"/>
      <c r="F30" s="7"/>
    </row>
    <row r="31" spans="1:7" s="4" customFormat="1" x14ac:dyDescent="0.25">
      <c r="A31" s="49" t="s">
        <v>63</v>
      </c>
      <c r="B31" s="189" t="s">
        <v>304</v>
      </c>
      <c r="C31" s="40" t="s">
        <v>41</v>
      </c>
      <c r="D31" s="41"/>
      <c r="E31" s="41" t="s">
        <v>64</v>
      </c>
      <c r="F31" s="7"/>
    </row>
    <row r="32" spans="1:7" s="4" customFormat="1" x14ac:dyDescent="0.25">
      <c r="A32" s="71"/>
      <c r="B32" s="72"/>
      <c r="C32" s="73"/>
      <c r="D32" s="72"/>
      <c r="E32" s="72"/>
      <c r="F32" s="7"/>
    </row>
    <row r="33" spans="1:6" s="4" customFormat="1" x14ac:dyDescent="0.25">
      <c r="A33" s="2"/>
      <c r="B33" s="3"/>
      <c r="D33" s="3"/>
      <c r="E33" s="3"/>
      <c r="F33" s="7"/>
    </row>
    <row r="34" spans="1:6" s="4" customFormat="1" x14ac:dyDescent="0.25">
      <c r="A34" s="20" t="s">
        <v>283</v>
      </c>
      <c r="B34" s="32" t="s">
        <v>153</v>
      </c>
      <c r="C34" s="20"/>
      <c r="D34" s="34"/>
      <c r="E34" s="26"/>
      <c r="F34" s="7"/>
    </row>
    <row r="35" spans="1:6" s="4" customFormat="1" x14ac:dyDescent="0.25">
      <c r="A35" s="44" t="s">
        <v>252</v>
      </c>
      <c r="B35" s="193" t="s">
        <v>516</v>
      </c>
      <c r="C35" s="52" t="s">
        <v>41</v>
      </c>
      <c r="D35" s="51"/>
      <c r="E35" s="42" t="s">
        <v>253</v>
      </c>
      <c r="F35" s="7"/>
    </row>
    <row r="36" spans="1:6" s="4" customFormat="1" ht="30.75" x14ac:dyDescent="0.25">
      <c r="A36" s="47" t="s">
        <v>154</v>
      </c>
      <c r="B36" s="187">
        <v>1.1180000000000001E-2</v>
      </c>
      <c r="C36" s="40" t="s">
        <v>44</v>
      </c>
      <c r="D36" s="41" t="s">
        <v>162</v>
      </c>
      <c r="E36" s="41" t="s">
        <v>158</v>
      </c>
      <c r="F36" s="7"/>
    </row>
    <row r="37" spans="1:6" ht="30.75" x14ac:dyDescent="0.25">
      <c r="A37" s="47" t="s">
        <v>155</v>
      </c>
      <c r="B37" s="187">
        <v>2.0052E-3</v>
      </c>
      <c r="C37" s="40" t="s">
        <v>44</v>
      </c>
      <c r="D37" s="41" t="s">
        <v>162</v>
      </c>
      <c r="E37" s="41" t="s">
        <v>159</v>
      </c>
      <c r="F37" s="15"/>
    </row>
    <row r="38" spans="1:6" s="4" customFormat="1" ht="18" customHeight="1" x14ac:dyDescent="0.25">
      <c r="A38" s="47" t="s">
        <v>156</v>
      </c>
      <c r="B38" s="187">
        <v>3.8475E-4</v>
      </c>
      <c r="C38" s="40" t="s">
        <v>44</v>
      </c>
      <c r="D38" s="41" t="s">
        <v>162</v>
      </c>
      <c r="E38" s="41" t="s">
        <v>160</v>
      </c>
    </row>
    <row r="39" spans="1:6" s="4" customFormat="1" ht="18" customHeight="1" x14ac:dyDescent="0.25">
      <c r="A39" s="47" t="s">
        <v>157</v>
      </c>
      <c r="B39" s="187">
        <v>0.52800000000000002</v>
      </c>
      <c r="C39" s="40" t="s">
        <v>44</v>
      </c>
      <c r="D39" s="41" t="s">
        <v>162</v>
      </c>
      <c r="E39" s="41" t="s">
        <v>161</v>
      </c>
    </row>
    <row r="40" spans="1:6" s="4" customFormat="1" x14ac:dyDescent="0.25">
      <c r="A40" s="36"/>
      <c r="B40" s="3"/>
      <c r="D40" s="3"/>
      <c r="E40" s="3"/>
    </row>
    <row r="41" spans="1:6" s="4" customFormat="1" x14ac:dyDescent="0.25">
      <c r="A41" s="36"/>
      <c r="B41" s="3"/>
      <c r="D41" s="3"/>
      <c r="E41" s="3"/>
    </row>
    <row r="42" spans="1:6" ht="18" customHeight="1" x14ac:dyDescent="0.25">
      <c r="A42" s="20" t="s">
        <v>97</v>
      </c>
      <c r="B42" s="211" t="s">
        <v>224</v>
      </c>
      <c r="C42" s="211"/>
      <c r="D42" s="211"/>
      <c r="E42" s="211"/>
    </row>
    <row r="43" spans="1:6" ht="60.75" x14ac:dyDescent="0.25">
      <c r="A43" s="47" t="s">
        <v>106</v>
      </c>
      <c r="B43" s="39" t="s">
        <v>522</v>
      </c>
      <c r="C43" s="40" t="s">
        <v>41</v>
      </c>
      <c r="D43" s="41" t="s">
        <v>83</v>
      </c>
      <c r="E43" s="41" t="s">
        <v>102</v>
      </c>
    </row>
    <row r="44" spans="1:6" ht="30.75" x14ac:dyDescent="0.25">
      <c r="A44" s="47" t="s">
        <v>98</v>
      </c>
      <c r="B44" s="39" t="s">
        <v>499</v>
      </c>
      <c r="C44" s="40" t="s">
        <v>41</v>
      </c>
      <c r="D44" s="41" t="s">
        <v>51</v>
      </c>
      <c r="E44" s="41" t="s">
        <v>107</v>
      </c>
    </row>
    <row r="45" spans="1:6" ht="30.75" x14ac:dyDescent="0.25">
      <c r="A45" s="47" t="s">
        <v>101</v>
      </c>
      <c r="B45" s="39" t="s">
        <v>38</v>
      </c>
      <c r="C45" s="40" t="s">
        <v>41</v>
      </c>
      <c r="D45" s="41" t="s">
        <v>51</v>
      </c>
      <c r="E45" s="41" t="s">
        <v>108</v>
      </c>
    </row>
    <row r="46" spans="1:6" ht="30.75" x14ac:dyDescent="0.25">
      <c r="A46" s="48" t="s">
        <v>109</v>
      </c>
      <c r="B46" s="41"/>
      <c r="C46" s="40" t="s">
        <v>41</v>
      </c>
      <c r="D46" s="41"/>
      <c r="E46" s="41" t="s">
        <v>99</v>
      </c>
    </row>
    <row r="47" spans="1:6" ht="45.75" x14ac:dyDescent="0.25">
      <c r="A47" s="48" t="s">
        <v>110</v>
      </c>
      <c r="B47" s="3" t="s">
        <v>517</v>
      </c>
      <c r="C47" s="40" t="s">
        <v>41</v>
      </c>
      <c r="D47" s="41"/>
      <c r="E47" s="41" t="s">
        <v>100</v>
      </c>
    </row>
    <row r="48" spans="1:6" ht="45.75" x14ac:dyDescent="0.25">
      <c r="A48" s="47" t="s">
        <v>197</v>
      </c>
      <c r="B48" s="39">
        <v>2.1999999999999999E-2</v>
      </c>
      <c r="C48" s="40" t="s">
        <v>44</v>
      </c>
      <c r="D48" s="41" t="s">
        <v>196</v>
      </c>
      <c r="E48" s="41" t="s">
        <v>198</v>
      </c>
    </row>
    <row r="49" spans="1:5" x14ac:dyDescent="0.25">
      <c r="A49" s="2"/>
      <c r="B49" s="3"/>
      <c r="C49" s="4"/>
      <c r="D49" s="3"/>
      <c r="E49" s="3"/>
    </row>
    <row r="51" spans="1:5" ht="17.100000000000001" customHeight="1" x14ac:dyDescent="0.25">
      <c r="A51" s="20" t="s">
        <v>118</v>
      </c>
      <c r="B51" s="211" t="s">
        <v>225</v>
      </c>
      <c r="C51" s="211"/>
      <c r="D51" s="211"/>
      <c r="E51" s="211"/>
    </row>
    <row r="52" spans="1:5" ht="60.75" x14ac:dyDescent="0.25">
      <c r="A52" s="48" t="s">
        <v>119</v>
      </c>
      <c r="B52" s="41" t="s">
        <v>518</v>
      </c>
      <c r="C52" s="40" t="s">
        <v>41</v>
      </c>
      <c r="D52" s="41"/>
      <c r="E52" s="41"/>
    </row>
    <row r="53" spans="1:5" x14ac:dyDescent="0.25">
      <c r="A53" s="48" t="s">
        <v>120</v>
      </c>
      <c r="B53" s="41"/>
      <c r="C53" s="40" t="s">
        <v>41</v>
      </c>
      <c r="D53" s="41"/>
      <c r="E53" s="41"/>
    </row>
    <row r="54" spans="1:5" x14ac:dyDescent="0.25">
      <c r="A54" s="2"/>
      <c r="B54" s="3"/>
      <c r="C54" s="4"/>
      <c r="D54" s="3"/>
      <c r="E54" s="3"/>
    </row>
  </sheetData>
  <mergeCells count="4">
    <mergeCell ref="B1:E1"/>
    <mergeCell ref="B4:E4"/>
    <mergeCell ref="B42:E42"/>
    <mergeCell ref="B51:E51"/>
  </mergeCells>
  <pageMargins left="0.7" right="0.7" top="0.75" bottom="0.75" header="0.3" footer="0.3"/>
  <pageSetup paperSize="9"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BX179"/>
  <sheetViews>
    <sheetView zoomScale="90" zoomScaleNormal="90" zoomScalePageLayoutView="120" workbookViewId="0">
      <pane xSplit="1" topLeftCell="BK1" activePane="topRight" state="frozen"/>
      <selection pane="topRight" activeCell="BX9" sqref="BX9"/>
    </sheetView>
  </sheetViews>
  <sheetFormatPr defaultColWidth="10.875" defaultRowHeight="15" x14ac:dyDescent="0.2"/>
  <cols>
    <col min="1" max="1" width="12" style="13" customWidth="1"/>
    <col min="2" max="2" width="16.375" style="13" customWidth="1"/>
    <col min="3" max="3" width="20.125" style="13" customWidth="1"/>
    <col min="4" max="4" width="17.875" style="13" customWidth="1"/>
    <col min="5" max="5" width="16.625" style="13" customWidth="1"/>
    <col min="6" max="6" width="15.5" style="13" customWidth="1"/>
    <col min="7" max="7" width="14.375" style="13" customWidth="1"/>
    <col min="8" max="8" width="11.875" style="14" customWidth="1"/>
    <col min="9" max="9" width="10.875" style="13"/>
    <col min="10" max="10" width="10.875" style="100"/>
    <col min="11" max="11" width="22.875" style="13" bestFit="1" customWidth="1"/>
    <col min="12" max="12" width="15.5" style="13" customWidth="1"/>
    <col min="13" max="13" width="15.375" style="13" customWidth="1"/>
    <col min="14" max="15" width="13.875" style="13" customWidth="1"/>
    <col min="16" max="16" width="10.875" style="13"/>
    <col min="17" max="17" width="14" style="13" customWidth="1"/>
    <col min="18" max="18" width="13" style="13" customWidth="1"/>
    <col min="19" max="19" width="14" style="13" customWidth="1"/>
    <col min="20" max="20" width="11.125" style="13" customWidth="1"/>
    <col min="21" max="21" width="13" style="13" customWidth="1"/>
    <col min="22" max="22" width="13.125" style="13" customWidth="1"/>
    <col min="23" max="24" width="13" style="13" customWidth="1"/>
    <col min="25" max="25" width="13.625" style="13" customWidth="1"/>
    <col min="26" max="26" width="14.5" style="13" customWidth="1"/>
    <col min="27" max="27" width="9.375" style="13" customWidth="1"/>
    <col min="28" max="34" width="10.875" style="13"/>
    <col min="35" max="35" width="12.875" style="13" customWidth="1"/>
    <col min="36" max="36" width="13.125" style="13" customWidth="1"/>
    <col min="37" max="37" width="14.375" style="13" customWidth="1"/>
    <col min="38" max="38" width="10.875" style="13"/>
    <col min="39" max="39" width="14.5" style="13" customWidth="1"/>
    <col min="40" max="42" width="10.875" style="13"/>
    <col min="43" max="43" width="12.875" style="13" customWidth="1"/>
    <col min="44" max="44" width="12.625" style="13" customWidth="1"/>
    <col min="45" max="47" width="10.875" style="13"/>
    <col min="48" max="48" width="12" style="13" customWidth="1"/>
    <col min="49" max="49" width="12.375" style="13" customWidth="1"/>
    <col min="50" max="50" width="12.625" style="13" customWidth="1"/>
    <col min="51" max="53" width="10.875" style="13"/>
    <col min="54" max="54" width="15.125" style="13" customWidth="1"/>
    <col min="55" max="56" width="12.625" style="13" customWidth="1"/>
    <col min="57" max="70" width="10.875" style="13"/>
    <col min="71" max="71" width="16.625" style="13" customWidth="1"/>
    <col min="72" max="16384" width="10.875" style="13"/>
  </cols>
  <sheetData>
    <row r="1" spans="1:76" s="4" customFormat="1" ht="95.1" customHeight="1" thickBot="1" x14ac:dyDescent="0.25">
      <c r="A1" s="212" t="s">
        <v>122</v>
      </c>
      <c r="B1" s="200"/>
      <c r="C1" s="201" t="s">
        <v>164</v>
      </c>
      <c r="D1" s="201"/>
      <c r="E1" s="201"/>
      <c r="F1" s="201"/>
      <c r="G1" s="201"/>
      <c r="H1" s="201"/>
      <c r="I1" s="201"/>
      <c r="J1" s="201"/>
      <c r="K1" s="201"/>
      <c r="L1" s="201"/>
      <c r="M1" s="202"/>
      <c r="N1" s="13"/>
      <c r="O1" s="13"/>
      <c r="P1" s="13"/>
      <c r="Q1" s="13"/>
      <c r="R1" s="13"/>
      <c r="S1" s="13"/>
    </row>
    <row r="2" spans="1:76" s="4" customFormat="1" ht="15.75" x14ac:dyDescent="0.25">
      <c r="B2" s="13"/>
      <c r="C2" s="167" t="s">
        <v>437</v>
      </c>
      <c r="D2" s="162"/>
      <c r="E2" s="163"/>
      <c r="F2" s="163"/>
      <c r="G2" s="27"/>
      <c r="H2" s="27"/>
      <c r="I2" s="27"/>
      <c r="J2" s="98"/>
      <c r="K2" s="27"/>
      <c r="L2" s="27"/>
      <c r="M2" s="28"/>
      <c r="N2" s="13"/>
      <c r="O2" s="13"/>
      <c r="P2" s="13"/>
      <c r="Q2" s="13"/>
      <c r="R2" s="13"/>
      <c r="S2" s="13"/>
    </row>
    <row r="3" spans="1:76" s="4" customFormat="1" ht="15.75" x14ac:dyDescent="0.25">
      <c r="B3" s="13"/>
      <c r="C3" s="165" t="s">
        <v>214</v>
      </c>
      <c r="D3" s="157"/>
      <c r="E3" s="158"/>
      <c r="F3" s="158"/>
      <c r="G3" s="30"/>
      <c r="H3" s="30"/>
      <c r="I3" s="30"/>
      <c r="J3" s="99"/>
      <c r="K3" s="30"/>
      <c r="L3" s="30"/>
      <c r="M3" s="31"/>
      <c r="N3" s="13"/>
      <c r="O3" s="13"/>
      <c r="P3" s="13"/>
      <c r="Q3" s="13"/>
      <c r="R3" s="13"/>
      <c r="S3" s="13"/>
    </row>
    <row r="4" spans="1:76" s="4" customFormat="1" ht="15.95" customHeight="1" x14ac:dyDescent="0.2">
      <c r="B4" s="13"/>
      <c r="C4" s="203" t="s">
        <v>395</v>
      </c>
      <c r="D4" s="204"/>
      <c r="E4" s="204"/>
      <c r="F4" s="204"/>
      <c r="G4" s="204"/>
      <c r="H4" s="204"/>
      <c r="I4" s="204"/>
      <c r="J4" s="204"/>
      <c r="K4" s="204"/>
      <c r="L4" s="204"/>
      <c r="M4" s="205"/>
      <c r="N4" s="13"/>
      <c r="O4" s="13"/>
      <c r="P4" s="13"/>
      <c r="Q4" s="13"/>
      <c r="R4" s="13"/>
      <c r="S4" s="13"/>
    </row>
    <row r="5" spans="1:76" s="4" customFormat="1" ht="17.100000000000001" customHeight="1" thickBot="1" x14ac:dyDescent="0.25">
      <c r="B5" s="13"/>
      <c r="C5" s="206" t="s">
        <v>427</v>
      </c>
      <c r="D5" s="207"/>
      <c r="E5" s="207"/>
      <c r="F5" s="207"/>
      <c r="G5" s="207"/>
      <c r="H5" s="207"/>
      <c r="I5" s="207"/>
      <c r="J5" s="207"/>
      <c r="K5" s="207"/>
      <c r="L5" s="207"/>
      <c r="M5" s="208"/>
      <c r="N5" s="13"/>
      <c r="O5" s="13"/>
      <c r="P5" s="13"/>
      <c r="Q5" s="13"/>
      <c r="R5" s="13"/>
      <c r="S5" s="13"/>
    </row>
    <row r="6" spans="1:76" s="7" customFormat="1" x14ac:dyDescent="0.2">
      <c r="B6" s="18"/>
      <c r="C6" s="18"/>
      <c r="D6" s="18"/>
      <c r="E6" s="18"/>
      <c r="J6" s="107"/>
      <c r="O6" s="117"/>
      <c r="R6" s="117"/>
    </row>
    <row r="7" spans="1:76" s="109" customFormat="1" ht="117.95" customHeight="1" x14ac:dyDescent="0.25">
      <c r="A7" s="9" t="s">
        <v>290</v>
      </c>
      <c r="B7" s="112" t="s">
        <v>373</v>
      </c>
      <c r="C7" s="9" t="s">
        <v>291</v>
      </c>
      <c r="D7" s="9" t="s">
        <v>292</v>
      </c>
      <c r="E7" s="9" t="s">
        <v>178</v>
      </c>
      <c r="F7" s="10" t="s">
        <v>358</v>
      </c>
      <c r="G7" s="10" t="s">
        <v>123</v>
      </c>
      <c r="H7" s="11" t="s">
        <v>179</v>
      </c>
      <c r="I7" s="110" t="s">
        <v>180</v>
      </c>
      <c r="J7" s="11" t="s">
        <v>181</v>
      </c>
      <c r="K7" s="10" t="s">
        <v>182</v>
      </c>
      <c r="L7" s="147" t="s">
        <v>308</v>
      </c>
      <c r="M7" s="12" t="s">
        <v>124</v>
      </c>
      <c r="N7" s="11" t="s">
        <v>183</v>
      </c>
      <c r="O7" s="11" t="s">
        <v>184</v>
      </c>
      <c r="P7" s="9" t="s">
        <v>139</v>
      </c>
      <c r="Q7" s="11" t="s">
        <v>185</v>
      </c>
      <c r="R7" s="9" t="s">
        <v>186</v>
      </c>
      <c r="S7" s="9" t="s">
        <v>187</v>
      </c>
      <c r="T7" s="10" t="s">
        <v>294</v>
      </c>
      <c r="U7" s="10" t="s">
        <v>295</v>
      </c>
      <c r="V7" s="10" t="s">
        <v>188</v>
      </c>
      <c r="W7" s="12" t="s">
        <v>189</v>
      </c>
      <c r="X7" s="12" t="s">
        <v>190</v>
      </c>
      <c r="Y7" s="147" t="s">
        <v>456</v>
      </c>
      <c r="Z7" s="147" t="s">
        <v>458</v>
      </c>
      <c r="AA7" s="147" t="s">
        <v>312</v>
      </c>
      <c r="AB7" s="9" t="s">
        <v>140</v>
      </c>
      <c r="AC7" s="11" t="s">
        <v>148</v>
      </c>
      <c r="AD7" s="115" t="s">
        <v>313</v>
      </c>
      <c r="AE7" s="9" t="s">
        <v>141</v>
      </c>
      <c r="AF7" s="11" t="s">
        <v>149</v>
      </c>
      <c r="AG7" s="115" t="s">
        <v>314</v>
      </c>
      <c r="AH7" s="9" t="s">
        <v>142</v>
      </c>
      <c r="AI7" s="11" t="s">
        <v>150</v>
      </c>
      <c r="AJ7" s="115" t="s">
        <v>315</v>
      </c>
      <c r="AK7" s="9" t="s">
        <v>143</v>
      </c>
      <c r="AL7" s="11" t="s">
        <v>151</v>
      </c>
      <c r="AM7" s="115" t="s">
        <v>316</v>
      </c>
      <c r="AN7" s="11" t="s">
        <v>144</v>
      </c>
      <c r="AO7" s="11" t="s">
        <v>152</v>
      </c>
      <c r="AP7" s="115" t="s">
        <v>317</v>
      </c>
      <c r="AQ7" s="9" t="s">
        <v>202</v>
      </c>
      <c r="AR7" s="9" t="s">
        <v>310</v>
      </c>
      <c r="AS7" s="9" t="s">
        <v>203</v>
      </c>
      <c r="AT7" s="9" t="s">
        <v>169</v>
      </c>
      <c r="AU7" s="115" t="s">
        <v>170</v>
      </c>
      <c r="AV7" s="115" t="s">
        <v>338</v>
      </c>
      <c r="AW7" s="9" t="s">
        <v>318</v>
      </c>
      <c r="AX7" s="115" t="s">
        <v>171</v>
      </c>
      <c r="AY7" s="115" t="s">
        <v>339</v>
      </c>
      <c r="AZ7" s="9" t="s">
        <v>238</v>
      </c>
      <c r="BA7" s="11" t="s">
        <v>171</v>
      </c>
      <c r="BB7" s="115" t="s">
        <v>319</v>
      </c>
      <c r="BC7" s="147" t="s">
        <v>460</v>
      </c>
      <c r="BD7" s="147" t="s">
        <v>459</v>
      </c>
      <c r="BE7" s="112" t="s">
        <v>299</v>
      </c>
      <c r="BF7" s="147" t="s">
        <v>305</v>
      </c>
      <c r="BG7" s="147" t="s">
        <v>320</v>
      </c>
      <c r="BH7" s="147" t="s">
        <v>306</v>
      </c>
      <c r="BI7" s="9" t="s">
        <v>172</v>
      </c>
      <c r="BJ7" s="115" t="s">
        <v>340</v>
      </c>
      <c r="BK7" s="115" t="s">
        <v>173</v>
      </c>
      <c r="BL7" s="9" t="s">
        <v>174</v>
      </c>
      <c r="BM7" s="115" t="s">
        <v>367</v>
      </c>
      <c r="BN7" s="115" t="s">
        <v>368</v>
      </c>
      <c r="BO7" s="9" t="s">
        <v>175</v>
      </c>
      <c r="BP7" s="115" t="s">
        <v>369</v>
      </c>
      <c r="BQ7" s="115" t="s">
        <v>370</v>
      </c>
      <c r="BR7" s="111" t="s">
        <v>191</v>
      </c>
      <c r="BS7" s="10" t="s">
        <v>377</v>
      </c>
      <c r="BT7" s="10" t="s">
        <v>192</v>
      </c>
      <c r="BU7" s="10" t="s">
        <v>293</v>
      </c>
      <c r="BV7" s="115" t="s">
        <v>449</v>
      </c>
      <c r="BW7" s="115" t="s">
        <v>450</v>
      </c>
      <c r="BX7" s="115" t="s">
        <v>452</v>
      </c>
    </row>
    <row r="8" spans="1:76" s="97" customFormat="1" ht="15.75" x14ac:dyDescent="0.25">
      <c r="A8" s="103" t="s">
        <v>274</v>
      </c>
      <c r="B8" s="104" t="s">
        <v>355</v>
      </c>
      <c r="C8" s="103" t="s">
        <v>275</v>
      </c>
      <c r="D8" s="103" t="s">
        <v>276</v>
      </c>
      <c r="E8" s="104" t="s">
        <v>0</v>
      </c>
      <c r="F8" s="104" t="s">
        <v>1</v>
      </c>
      <c r="G8" s="104" t="s">
        <v>2</v>
      </c>
      <c r="H8" s="104" t="s">
        <v>3</v>
      </c>
      <c r="I8" s="105" t="s">
        <v>6</v>
      </c>
      <c r="J8" s="104" t="s">
        <v>7</v>
      </c>
      <c r="K8" s="104" t="s">
        <v>8</v>
      </c>
      <c r="L8" s="104" t="s">
        <v>309</v>
      </c>
      <c r="M8" s="104" t="s">
        <v>9</v>
      </c>
      <c r="N8" s="104" t="s">
        <v>10</v>
      </c>
      <c r="O8" s="104" t="s">
        <v>11</v>
      </c>
      <c r="P8" s="104" t="s">
        <v>12</v>
      </c>
      <c r="Q8" s="104" t="s">
        <v>13</v>
      </c>
      <c r="R8" s="104" t="s">
        <v>14</v>
      </c>
      <c r="S8" s="104" t="s">
        <v>15</v>
      </c>
      <c r="T8" s="104" t="s">
        <v>239</v>
      </c>
      <c r="U8" s="104" t="s">
        <v>136</v>
      </c>
      <c r="V8" s="104" t="s">
        <v>16</v>
      </c>
      <c r="W8" s="104" t="s">
        <v>17</v>
      </c>
      <c r="X8" s="104" t="s">
        <v>18</v>
      </c>
      <c r="Y8" s="104" t="s">
        <v>307</v>
      </c>
      <c r="Z8" s="104" t="s">
        <v>321</v>
      </c>
      <c r="AA8" s="104" t="s">
        <v>322</v>
      </c>
      <c r="AB8" s="104" t="s">
        <v>19</v>
      </c>
      <c r="AC8" s="104" t="s">
        <v>20</v>
      </c>
      <c r="AD8" s="104" t="s">
        <v>323</v>
      </c>
      <c r="AE8" s="104" t="s">
        <v>21</v>
      </c>
      <c r="AF8" s="104" t="s">
        <v>22</v>
      </c>
      <c r="AG8" s="104" t="s">
        <v>324</v>
      </c>
      <c r="AH8" s="104" t="s">
        <v>23</v>
      </c>
      <c r="AI8" s="104" t="s">
        <v>24</v>
      </c>
      <c r="AJ8" s="106" t="s">
        <v>325</v>
      </c>
      <c r="AK8" s="104" t="s">
        <v>25</v>
      </c>
      <c r="AL8" s="104" t="s">
        <v>26</v>
      </c>
      <c r="AM8" s="106" t="s">
        <v>326</v>
      </c>
      <c r="AN8" s="104" t="s">
        <v>27</v>
      </c>
      <c r="AO8" s="104" t="s">
        <v>28</v>
      </c>
      <c r="AP8" s="106" t="s">
        <v>327</v>
      </c>
      <c r="AQ8" s="104" t="s">
        <v>29</v>
      </c>
      <c r="AR8" s="104" t="s">
        <v>311</v>
      </c>
      <c r="AS8" s="104" t="s">
        <v>30</v>
      </c>
      <c r="AT8" s="104" t="s">
        <v>31</v>
      </c>
      <c r="AU8" s="104" t="s">
        <v>125</v>
      </c>
      <c r="AV8" s="104" t="s">
        <v>328</v>
      </c>
      <c r="AW8" s="104" t="s">
        <v>329</v>
      </c>
      <c r="AX8" s="104" t="s">
        <v>330</v>
      </c>
      <c r="AY8" s="106" t="s">
        <v>331</v>
      </c>
      <c r="AZ8" s="104" t="s">
        <v>332</v>
      </c>
      <c r="BA8" s="104" t="s">
        <v>333</v>
      </c>
      <c r="BB8" s="106" t="s">
        <v>334</v>
      </c>
      <c r="BC8" s="104" t="s">
        <v>381</v>
      </c>
      <c r="BD8" s="104" t="s">
        <v>382</v>
      </c>
      <c r="BE8" s="104" t="s">
        <v>298</v>
      </c>
      <c r="BF8" s="169" t="s">
        <v>398</v>
      </c>
      <c r="BG8" s="169" t="s">
        <v>397</v>
      </c>
      <c r="BH8" s="169" t="s">
        <v>396</v>
      </c>
      <c r="BI8" s="104" t="s">
        <v>33</v>
      </c>
      <c r="BJ8" s="104" t="s">
        <v>402</v>
      </c>
      <c r="BK8" s="104" t="s">
        <v>403</v>
      </c>
      <c r="BL8" s="104" t="s">
        <v>35</v>
      </c>
      <c r="BM8" s="104" t="s">
        <v>406</v>
      </c>
      <c r="BN8" s="104" t="s">
        <v>407</v>
      </c>
      <c r="BO8" s="104" t="s">
        <v>36</v>
      </c>
      <c r="BP8" s="104" t="s">
        <v>408</v>
      </c>
      <c r="BQ8" s="104" t="s">
        <v>409</v>
      </c>
      <c r="BR8" s="104" t="s">
        <v>37</v>
      </c>
      <c r="BS8" s="104" t="s">
        <v>165</v>
      </c>
      <c r="BT8" s="104" t="s">
        <v>166</v>
      </c>
      <c r="BU8" s="104" t="s">
        <v>167</v>
      </c>
      <c r="BV8" s="65" t="s">
        <v>453</v>
      </c>
      <c r="BW8" s="65" t="s">
        <v>454</v>
      </c>
      <c r="BX8" s="65" t="s">
        <v>451</v>
      </c>
    </row>
    <row r="9" spans="1:76" s="97" customFormat="1" ht="15.75" x14ac:dyDescent="0.25">
      <c r="A9" s="15" t="s">
        <v>463</v>
      </c>
      <c r="B9" s="58"/>
      <c r="C9" s="117" t="s">
        <v>475</v>
      </c>
      <c r="D9" s="179" t="s">
        <v>472</v>
      </c>
      <c r="E9" s="96">
        <v>1</v>
      </c>
      <c r="F9" s="96"/>
      <c r="G9" s="96" t="s">
        <v>473</v>
      </c>
      <c r="H9" s="96"/>
      <c r="I9" s="180">
        <v>42266</v>
      </c>
      <c r="J9" s="181">
        <v>0.71292824074074079</v>
      </c>
      <c r="K9" s="191" t="str">
        <f>A9&amp;"-"&amp;I9</f>
        <v>Goler1-42266</v>
      </c>
      <c r="L9" s="179"/>
      <c r="M9" s="179"/>
      <c r="N9" s="96"/>
      <c r="O9" s="96"/>
      <c r="P9" s="117">
        <v>75</v>
      </c>
      <c r="Q9" s="96" t="s">
        <v>499</v>
      </c>
      <c r="R9" s="7" t="s">
        <v>38</v>
      </c>
      <c r="S9" s="117">
        <v>0</v>
      </c>
      <c r="T9" s="96" t="s">
        <v>476</v>
      </c>
      <c r="U9" s="179">
        <v>7.1999999999999995E-2</v>
      </c>
      <c r="V9" s="15" t="s">
        <v>524</v>
      </c>
      <c r="W9">
        <v>8</v>
      </c>
      <c r="X9">
        <v>13</v>
      </c>
      <c r="Y9" s="179" t="s">
        <v>523</v>
      </c>
      <c r="Z9" s="179" t="s">
        <v>523</v>
      </c>
      <c r="AA9" s="179"/>
      <c r="AB9" s="15">
        <v>2.1974631109337199</v>
      </c>
      <c r="AC9" s="179"/>
      <c r="AD9" s="179"/>
      <c r="AE9" s="15">
        <v>-2.73010244757194</v>
      </c>
      <c r="AF9" s="179"/>
      <c r="AG9" s="179"/>
      <c r="AH9" s="15">
        <v>-0.82671900502000295</v>
      </c>
      <c r="AI9" s="179"/>
      <c r="AJ9" s="179"/>
      <c r="AK9" s="15">
        <v>-8.0659426858065508</v>
      </c>
      <c r="AL9" s="179"/>
      <c r="AM9" s="179"/>
      <c r="AN9" s="15">
        <v>11.9034525587732</v>
      </c>
      <c r="AO9" s="179"/>
      <c r="AP9" s="179"/>
      <c r="AQ9">
        <v>-3.69</v>
      </c>
      <c r="AR9" s="108"/>
      <c r="AS9" s="192">
        <v>34.979999999999997</v>
      </c>
      <c r="AT9" s="15">
        <v>-1.2452378971637199</v>
      </c>
      <c r="AU9" s="15">
        <v>5.57640113588028E-3</v>
      </c>
      <c r="AV9" s="179"/>
      <c r="AW9" s="58"/>
      <c r="AX9" s="58"/>
      <c r="AY9" s="58"/>
      <c r="AZ9" s="15">
        <v>32.146271524277502</v>
      </c>
      <c r="BA9">
        <v>1.4842943513491099E-2</v>
      </c>
      <c r="BB9" s="108"/>
      <c r="BC9" s="108"/>
      <c r="BD9" s="108"/>
      <c r="BE9" s="108">
        <v>1.008122</v>
      </c>
      <c r="BF9" s="108"/>
      <c r="BG9" s="175">
        <f>((((1000+AZ9)/1.008122-1000))-30.91)/1.03091</f>
        <v>-6.8670219231594292</v>
      </c>
      <c r="BH9" s="108"/>
      <c r="BI9">
        <v>-0.40067089756558399</v>
      </c>
      <c r="BJ9" s="108"/>
      <c r="BK9" s="108"/>
      <c r="BL9">
        <v>-2.6275033148711899</v>
      </c>
      <c r="BM9" s="108"/>
      <c r="BN9" s="108"/>
      <c r="BO9">
        <v>14.983698738713301</v>
      </c>
      <c r="BP9" s="108"/>
      <c r="BQ9" s="108"/>
      <c r="BR9">
        <v>2.1053512524718501E-2</v>
      </c>
      <c r="BS9">
        <v>1.0466835644108501</v>
      </c>
      <c r="BT9">
        <v>1.0338556802896199</v>
      </c>
      <c r="BU9" s="114">
        <v>0.73858402993136096</v>
      </c>
      <c r="BW9" s="97">
        <f>STDEV(BU9:BU12)</f>
        <v>2.2444715955334316E-2</v>
      </c>
    </row>
    <row r="10" spans="1:76" s="97" customFormat="1" ht="15.75" x14ac:dyDescent="0.25">
      <c r="A10" s="15" t="s">
        <v>463</v>
      </c>
      <c r="B10" s="58"/>
      <c r="C10" s="117" t="s">
        <v>475</v>
      </c>
      <c r="D10" s="179" t="s">
        <v>472</v>
      </c>
      <c r="E10" s="96">
        <v>1</v>
      </c>
      <c r="F10" s="96"/>
      <c r="G10" s="96" t="s">
        <v>473</v>
      </c>
      <c r="H10" s="96"/>
      <c r="I10" s="180">
        <v>42267</v>
      </c>
      <c r="J10" s="181">
        <v>0.51908564814814817</v>
      </c>
      <c r="K10" s="191" t="str">
        <f t="shared" ref="K10:K12" si="0">A10&amp;"-"&amp;I10</f>
        <v>Goler1-42267</v>
      </c>
      <c r="L10" s="179"/>
      <c r="M10" s="179"/>
      <c r="N10" s="96"/>
      <c r="O10" s="96"/>
      <c r="P10" s="117">
        <v>75</v>
      </c>
      <c r="Q10" s="96" t="s">
        <v>499</v>
      </c>
      <c r="R10" s="7" t="s">
        <v>38</v>
      </c>
      <c r="S10" s="117">
        <v>0</v>
      </c>
      <c r="T10" s="96" t="s">
        <v>476</v>
      </c>
      <c r="U10" s="179">
        <v>7.1999999999999995E-2</v>
      </c>
      <c r="V10" s="15" t="s">
        <v>524</v>
      </c>
      <c r="W10">
        <v>8</v>
      </c>
      <c r="X10">
        <v>13</v>
      </c>
      <c r="Y10" s="179" t="s">
        <v>523</v>
      </c>
      <c r="Z10" s="179" t="s">
        <v>523</v>
      </c>
      <c r="AA10" s="179"/>
      <c r="AB10" s="15">
        <v>2.3021105195110501</v>
      </c>
      <c r="AC10" s="179"/>
      <c r="AD10" s="179"/>
      <c r="AE10" s="15">
        <v>-2.4952618064841801</v>
      </c>
      <c r="AF10" s="179"/>
      <c r="AG10" s="179"/>
      <c r="AH10" s="15">
        <v>-0.50572750900511798</v>
      </c>
      <c r="AI10" s="179"/>
      <c r="AJ10" s="179"/>
      <c r="AK10" s="15">
        <v>-7.8870230633147402</v>
      </c>
      <c r="AL10" s="179"/>
      <c r="AM10" s="179"/>
      <c r="AN10" s="15">
        <v>14.2342044142703</v>
      </c>
      <c r="AO10" s="179"/>
      <c r="AP10" s="179"/>
      <c r="AQ10">
        <v>-3.69</v>
      </c>
      <c r="AR10" s="108"/>
      <c r="AS10" s="192">
        <v>34.979999999999997</v>
      </c>
      <c r="AT10" s="15">
        <v>-1.14234417514119</v>
      </c>
      <c r="AU10" s="15">
        <v>4.8056005672427104E-3</v>
      </c>
      <c r="AV10" s="179"/>
      <c r="AW10" s="58"/>
      <c r="AX10" s="58"/>
      <c r="AY10" s="58"/>
      <c r="AZ10" s="15">
        <v>32.389345070240303</v>
      </c>
      <c r="BA10">
        <v>1.5790153830197901E-2</v>
      </c>
      <c r="BB10" s="108"/>
      <c r="BC10" s="108"/>
      <c r="BD10" s="108"/>
      <c r="BE10" s="108">
        <v>1.008122</v>
      </c>
      <c r="BF10" s="108"/>
      <c r="BG10" s="175">
        <f t="shared" ref="BG10:BG12" si="1">((((1000+AZ10)/1.008122-1000))-30.91)/1.03091</f>
        <v>-6.6331361249410072</v>
      </c>
      <c r="BH10" s="108"/>
      <c r="BI10">
        <v>-0.41877697497163702</v>
      </c>
      <c r="BJ10" s="108"/>
      <c r="BK10" s="108"/>
      <c r="BL10">
        <v>-2.9172531500182401</v>
      </c>
      <c r="BM10" s="108"/>
      <c r="BN10" s="108"/>
      <c r="BO10">
        <v>16.737576434532102</v>
      </c>
      <c r="BP10" s="108"/>
      <c r="BQ10" s="108"/>
      <c r="BR10">
        <v>2.1053512524718501E-2</v>
      </c>
      <c r="BS10">
        <v>1.0466835644108501</v>
      </c>
      <c r="BT10">
        <v>1.0338556802896199</v>
      </c>
      <c r="BU10" s="114">
        <v>0.71225002056483899</v>
      </c>
    </row>
    <row r="11" spans="1:76" s="97" customFormat="1" ht="15.75" x14ac:dyDescent="0.25">
      <c r="A11" s="15" t="s">
        <v>463</v>
      </c>
      <c r="B11" s="58"/>
      <c r="C11" s="117" t="s">
        <v>475</v>
      </c>
      <c r="D11" s="179" t="s">
        <v>472</v>
      </c>
      <c r="E11" s="96">
        <v>1</v>
      </c>
      <c r="F11" s="96"/>
      <c r="G11" s="96" t="s">
        <v>473</v>
      </c>
      <c r="H11" s="96"/>
      <c r="I11" s="180">
        <v>42269</v>
      </c>
      <c r="J11" s="181">
        <v>0.95835648148148145</v>
      </c>
      <c r="K11" s="191" t="str">
        <f t="shared" si="0"/>
        <v>Goler1-42269</v>
      </c>
      <c r="L11" s="179"/>
      <c r="M11" s="179"/>
      <c r="N11" s="96"/>
      <c r="O11" s="96"/>
      <c r="P11" s="117">
        <v>75</v>
      </c>
      <c r="Q11" s="96" t="s">
        <v>499</v>
      </c>
      <c r="R11" s="7" t="s">
        <v>38</v>
      </c>
      <c r="S11" s="117">
        <v>0</v>
      </c>
      <c r="T11" s="96" t="s">
        <v>476</v>
      </c>
      <c r="U11" s="179">
        <v>7.1999999999999995E-2</v>
      </c>
      <c r="V11" s="15" t="s">
        <v>525</v>
      </c>
      <c r="W11">
        <v>14</v>
      </c>
      <c r="X11">
        <v>21</v>
      </c>
      <c r="Y11" s="179" t="s">
        <v>523</v>
      </c>
      <c r="Z11" s="179" t="s">
        <v>523</v>
      </c>
      <c r="AA11" s="179"/>
      <c r="AB11" s="15">
        <v>2.3044723946843102</v>
      </c>
      <c r="AC11" s="179"/>
      <c r="AD11" s="179"/>
      <c r="AE11" s="15">
        <v>-2.7075307403037101</v>
      </c>
      <c r="AF11" s="179"/>
      <c r="AG11" s="179"/>
      <c r="AH11" s="15">
        <v>-0.692844428987484</v>
      </c>
      <c r="AI11" s="179"/>
      <c r="AJ11" s="179"/>
      <c r="AK11" s="15">
        <v>-8.5345203253640207</v>
      </c>
      <c r="AL11" s="179"/>
      <c r="AM11" s="179"/>
      <c r="AN11" s="15">
        <v>12.838770581614201</v>
      </c>
      <c r="AO11" s="179"/>
      <c r="AP11" s="179"/>
      <c r="AQ11">
        <v>-3.69</v>
      </c>
      <c r="AR11" s="108"/>
      <c r="AS11" s="192">
        <v>34.979999999999997</v>
      </c>
      <c r="AT11" s="15">
        <v>-1.13195167406157</v>
      </c>
      <c r="AU11" s="15">
        <v>5.8382733233592297E-3</v>
      </c>
      <c r="AV11" s="179"/>
      <c r="AW11" s="58"/>
      <c r="AX11" s="58"/>
      <c r="AY11" s="58"/>
      <c r="AZ11" s="15">
        <v>32.1694092531229</v>
      </c>
      <c r="BA11">
        <v>1.0873390151831501E-2</v>
      </c>
      <c r="BB11" s="108"/>
      <c r="BC11" s="108"/>
      <c r="BD11" s="108"/>
      <c r="BE11" s="108">
        <v>1.008122</v>
      </c>
      <c r="BF11" s="108"/>
      <c r="BG11" s="175">
        <f t="shared" si="1"/>
        <v>-6.8447587593152557</v>
      </c>
      <c r="BH11" s="108"/>
      <c r="BI11">
        <v>-0.39904938684619901</v>
      </c>
      <c r="BJ11" s="108"/>
      <c r="BK11" s="108"/>
      <c r="BL11">
        <v>-3.14376748781604</v>
      </c>
      <c r="BM11" s="108"/>
      <c r="BN11" s="108"/>
      <c r="BO11">
        <v>15.7611856153764</v>
      </c>
      <c r="BP11" s="108"/>
      <c r="BQ11" s="108"/>
      <c r="BR11">
        <v>2.2367576579141998E-2</v>
      </c>
      <c r="BS11">
        <v>1.0355718280996999</v>
      </c>
      <c r="BT11">
        <v>1.0492032918892999</v>
      </c>
      <c r="BU11" s="114">
        <v>0.75284423995416205</v>
      </c>
    </row>
    <row r="12" spans="1:76" ht="15.75" x14ac:dyDescent="0.25">
      <c r="A12" s="15" t="s">
        <v>463</v>
      </c>
      <c r="B12" s="117"/>
      <c r="C12" s="117" t="s">
        <v>475</v>
      </c>
      <c r="D12" s="179" t="s">
        <v>472</v>
      </c>
      <c r="E12" s="185">
        <v>1</v>
      </c>
      <c r="F12" s="96"/>
      <c r="G12" s="96" t="s">
        <v>473</v>
      </c>
      <c r="H12" s="179"/>
      <c r="I12" s="180">
        <v>42276</v>
      </c>
      <c r="J12" s="181">
        <v>0.36913194444444447</v>
      </c>
      <c r="K12" s="191" t="str">
        <f t="shared" si="0"/>
        <v>Goler1-42276</v>
      </c>
      <c r="L12" s="179"/>
      <c r="M12" s="179"/>
      <c r="N12" s="96"/>
      <c r="O12" s="96"/>
      <c r="P12" s="117">
        <v>75</v>
      </c>
      <c r="Q12" s="96" t="s">
        <v>499</v>
      </c>
      <c r="R12" s="7" t="s">
        <v>38</v>
      </c>
      <c r="S12" s="117">
        <v>0</v>
      </c>
      <c r="T12" s="96" t="s">
        <v>476</v>
      </c>
      <c r="U12" s="179">
        <v>7.1999999999999995E-2</v>
      </c>
      <c r="V12" s="15" t="s">
        <v>525</v>
      </c>
      <c r="W12">
        <v>14</v>
      </c>
      <c r="X12">
        <v>21</v>
      </c>
      <c r="Y12" s="179" t="s">
        <v>523</v>
      </c>
      <c r="Z12" s="179" t="s">
        <v>523</v>
      </c>
      <c r="AA12" s="179"/>
      <c r="AB12" s="15">
        <v>2.3200716869210898</v>
      </c>
      <c r="AC12" s="179"/>
      <c r="AD12" s="179"/>
      <c r="AE12" s="15">
        <v>-2.55988645767057</v>
      </c>
      <c r="AF12" s="179"/>
      <c r="AG12" s="179"/>
      <c r="AH12" s="15">
        <v>-0.51653892193343998</v>
      </c>
      <c r="AI12" s="179"/>
      <c r="AJ12" s="179"/>
      <c r="AK12" s="15">
        <v>-8.0506728311152607</v>
      </c>
      <c r="AL12" s="179"/>
      <c r="AM12" s="179"/>
      <c r="AN12" s="15">
        <v>11.0348054734144</v>
      </c>
      <c r="AO12" s="179"/>
      <c r="AP12" s="179"/>
      <c r="AQ12">
        <v>-3.69</v>
      </c>
      <c r="AR12" s="108"/>
      <c r="AS12" s="192">
        <v>34.979999999999997</v>
      </c>
      <c r="AT12" s="15">
        <v>-1.1207918942436299</v>
      </c>
      <c r="AU12" s="15">
        <v>5.6989320770897403E-3</v>
      </c>
      <c r="AV12" s="179"/>
      <c r="AW12" s="117"/>
      <c r="AX12" s="117"/>
      <c r="AY12" s="117"/>
      <c r="AZ12" s="15">
        <v>32.3223461901107</v>
      </c>
      <c r="BA12">
        <v>1.9316535140450401E-2</v>
      </c>
      <c r="BB12" s="108"/>
      <c r="BC12" s="108"/>
      <c r="BD12" s="108"/>
      <c r="BE12" s="108">
        <v>1.008122</v>
      </c>
      <c r="BF12" s="108"/>
      <c r="BG12" s="175">
        <f t="shared" si="1"/>
        <v>-6.6976025665556023</v>
      </c>
      <c r="BH12" s="108"/>
      <c r="BI12">
        <v>-0.384339510385179</v>
      </c>
      <c r="BJ12" s="108"/>
      <c r="BK12" s="108"/>
      <c r="BL12">
        <v>-2.9525482722877099</v>
      </c>
      <c r="BM12" s="108"/>
      <c r="BN12" s="108"/>
      <c r="BO12">
        <v>13.640105733953201</v>
      </c>
      <c r="BP12" s="108"/>
      <c r="BQ12" s="108"/>
      <c r="BR12">
        <v>2.2367576579141998E-2</v>
      </c>
      <c r="BS12">
        <v>1.0355718280996999</v>
      </c>
      <c r="BT12">
        <v>1.0492032918892999</v>
      </c>
      <c r="BU12" s="114">
        <v>0.76429278726372696</v>
      </c>
    </row>
    <row r="13" spans="1:76" ht="11.1" customHeight="1" x14ac:dyDescent="0.25">
      <c r="A13" s="15"/>
      <c r="B13" s="117"/>
      <c r="C13" s="117"/>
      <c r="D13" s="179"/>
      <c r="E13" s="186"/>
      <c r="F13" s="96"/>
      <c r="G13" s="96"/>
      <c r="H13" s="179"/>
      <c r="I13" s="180"/>
      <c r="J13" s="181"/>
      <c r="K13" s="7"/>
      <c r="L13" s="179"/>
      <c r="M13" s="179"/>
      <c r="N13" s="96"/>
      <c r="O13" s="96"/>
      <c r="P13" s="117"/>
      <c r="Q13" s="179"/>
      <c r="R13" s="7"/>
      <c r="S13" s="117"/>
      <c r="T13" s="96"/>
      <c r="U13" s="179"/>
      <c r="V13" s="15"/>
      <c r="W13"/>
      <c r="X13"/>
      <c r="Y13" s="179"/>
      <c r="Z13" s="179"/>
      <c r="AA13" s="179"/>
      <c r="AB13" s="15"/>
      <c r="AC13" s="179"/>
      <c r="AD13" s="179"/>
      <c r="AE13" s="15"/>
      <c r="AF13" s="179"/>
      <c r="AG13" s="179"/>
      <c r="AH13" s="15"/>
      <c r="AI13" s="179"/>
      <c r="AJ13" s="179"/>
      <c r="AK13" s="15"/>
      <c r="AL13" s="179"/>
      <c r="AM13" s="179"/>
      <c r="AN13" s="15"/>
      <c r="AO13" s="179"/>
      <c r="AP13" s="179"/>
      <c r="AQ13"/>
      <c r="AR13" s="108"/>
      <c r="AS13" s="192"/>
      <c r="AT13" s="15"/>
      <c r="AU13" s="15"/>
      <c r="AV13" s="179"/>
      <c r="AW13" s="117"/>
      <c r="AX13" s="117"/>
      <c r="AY13" s="117"/>
      <c r="AZ13" s="15"/>
      <c r="BA13"/>
      <c r="BB13" s="108"/>
      <c r="BC13" s="108"/>
      <c r="BD13" s="108"/>
      <c r="BE13" s="108"/>
      <c r="BF13" s="108"/>
      <c r="BG13" s="108"/>
      <c r="BH13" s="108"/>
      <c r="BI13"/>
      <c r="BJ13" s="108"/>
      <c r="BK13" s="108"/>
      <c r="BL13"/>
      <c r="BM13" s="108"/>
      <c r="BN13" s="108"/>
      <c r="BO13"/>
      <c r="BP13" s="108"/>
      <c r="BQ13" s="108"/>
      <c r="BR13"/>
      <c r="BS13"/>
      <c r="BT13"/>
      <c r="BU13" s="114"/>
    </row>
    <row r="14" spans="1:76" ht="15.75" x14ac:dyDescent="0.25">
      <c r="A14" s="15"/>
      <c r="B14" s="117"/>
      <c r="C14" s="117"/>
      <c r="D14" s="179"/>
      <c r="E14" s="186"/>
      <c r="F14" s="96"/>
      <c r="G14" s="96"/>
      <c r="H14" s="179"/>
      <c r="I14" s="180"/>
      <c r="J14" s="181"/>
      <c r="K14" s="7"/>
      <c r="L14" s="179"/>
      <c r="M14" s="179"/>
      <c r="N14" s="96"/>
      <c r="O14" s="96"/>
      <c r="P14" s="117"/>
      <c r="Q14" s="179"/>
      <c r="R14" s="7"/>
      <c r="S14" s="117"/>
      <c r="T14" s="96"/>
      <c r="U14" s="179"/>
      <c r="V14" s="15"/>
      <c r="W14"/>
      <c r="X14"/>
      <c r="Y14" s="179"/>
      <c r="Z14" s="179"/>
      <c r="AA14" s="179"/>
      <c r="AB14" s="15"/>
      <c r="AC14" s="179"/>
      <c r="AD14" s="179"/>
      <c r="AE14" s="15"/>
      <c r="AF14" s="179"/>
      <c r="AG14" s="179"/>
      <c r="AH14" s="15"/>
      <c r="AI14" s="179"/>
      <c r="AJ14" s="179"/>
      <c r="AK14" s="15"/>
      <c r="AL14" s="179"/>
      <c r="AM14" s="179"/>
      <c r="AN14" s="15"/>
      <c r="AO14" s="179"/>
      <c r="AP14" s="179"/>
      <c r="AQ14"/>
      <c r="AR14" s="108"/>
      <c r="AS14" s="192"/>
      <c r="AT14" s="15"/>
      <c r="AU14" s="15"/>
      <c r="AV14" s="179"/>
      <c r="AW14" s="117"/>
      <c r="AX14" s="117"/>
      <c r="AY14" s="117"/>
      <c r="AZ14" s="15"/>
      <c r="BA14"/>
      <c r="BB14" s="108"/>
      <c r="BC14" s="108"/>
      <c r="BD14" s="108"/>
      <c r="BE14" s="108"/>
      <c r="BF14" s="108"/>
      <c r="BG14" s="108"/>
      <c r="BH14" s="108"/>
      <c r="BI14"/>
      <c r="BJ14" s="108"/>
      <c r="BK14" s="108"/>
      <c r="BL14"/>
      <c r="BM14" s="108"/>
      <c r="BN14" s="108"/>
      <c r="BO14"/>
      <c r="BP14" s="108"/>
      <c r="BQ14" s="108"/>
      <c r="BR14"/>
      <c r="BS14"/>
      <c r="BT14"/>
      <c r="BU14" s="114"/>
    </row>
    <row r="15" spans="1:76" ht="15.75" x14ac:dyDescent="0.25">
      <c r="A15" s="15" t="s">
        <v>464</v>
      </c>
      <c r="B15" s="117"/>
      <c r="C15" s="117" t="s">
        <v>475</v>
      </c>
      <c r="D15" s="179" t="s">
        <v>472</v>
      </c>
      <c r="E15" s="186">
        <v>2</v>
      </c>
      <c r="F15" s="96"/>
      <c r="G15" s="96" t="s">
        <v>473</v>
      </c>
      <c r="H15" s="178"/>
      <c r="I15" s="180">
        <v>42267</v>
      </c>
      <c r="J15" s="181">
        <v>0.27333333333333337</v>
      </c>
      <c r="K15" s="191" t="str">
        <f t="shared" ref="K15:K18" si="2">A15&amp;"-"&amp;I15</f>
        <v>Goler2-42267</v>
      </c>
      <c r="L15" s="117"/>
      <c r="M15" s="117"/>
      <c r="N15" s="117"/>
      <c r="O15" s="117"/>
      <c r="P15" s="117">
        <v>75</v>
      </c>
      <c r="Q15" s="96" t="s">
        <v>499</v>
      </c>
      <c r="R15" s="7" t="s">
        <v>38</v>
      </c>
      <c r="S15" s="117">
        <v>0</v>
      </c>
      <c r="T15" s="96" t="s">
        <v>476</v>
      </c>
      <c r="U15" s="179">
        <v>7.1999999999999995E-2</v>
      </c>
      <c r="V15" s="15" t="s">
        <v>524</v>
      </c>
      <c r="W15">
        <v>8</v>
      </c>
      <c r="X15">
        <v>13</v>
      </c>
      <c r="Y15" s="179" t="s">
        <v>523</v>
      </c>
      <c r="Z15" s="179" t="s">
        <v>523</v>
      </c>
      <c r="AA15" s="117"/>
      <c r="AB15" s="15">
        <v>2.0246268420289799</v>
      </c>
      <c r="AC15" s="117"/>
      <c r="AD15" s="117"/>
      <c r="AE15" s="15">
        <v>-2.7909557972244401</v>
      </c>
      <c r="AF15" s="117"/>
      <c r="AG15" s="117"/>
      <c r="AH15" s="15">
        <v>-1.0643555874691599</v>
      </c>
      <c r="AI15" s="117"/>
      <c r="AJ15" s="117"/>
      <c r="AK15" s="15">
        <v>-8.5224007721647705</v>
      </c>
      <c r="AL15" s="117"/>
      <c r="AM15" s="117"/>
      <c r="AN15" s="15">
        <v>13.3774236620169</v>
      </c>
      <c r="AO15" s="117"/>
      <c r="AP15" s="117"/>
      <c r="AQ15">
        <v>-3.69</v>
      </c>
      <c r="AR15" s="108"/>
      <c r="AS15" s="192">
        <v>34.979999999999997</v>
      </c>
      <c r="AT15" s="15">
        <v>-1.4273073515799899</v>
      </c>
      <c r="AU15" s="15">
        <v>6.0803399697575197E-3</v>
      </c>
      <c r="AV15" s="117"/>
      <c r="AW15" s="117"/>
      <c r="AX15" s="117"/>
      <c r="AY15" s="117"/>
      <c r="AZ15" s="15">
        <v>32.083623399505001</v>
      </c>
      <c r="BA15">
        <v>1.0886625487482701E-2</v>
      </c>
      <c r="BC15" s="108"/>
      <c r="BE15" s="108">
        <v>1.008122</v>
      </c>
      <c r="BG15" s="175">
        <f t="shared" ref="BG15:BG18" si="3">((((1000+AZ15)/1.008122-1000))-30.91)/1.03091</f>
        <v>-6.9273020602317867</v>
      </c>
      <c r="BI15">
        <v>-0.40066300436615998</v>
      </c>
      <c r="BL15">
        <v>-2.9647838970918801</v>
      </c>
      <c r="BO15">
        <v>16.770790568911401</v>
      </c>
      <c r="BR15">
        <v>2.1053512524718501E-2</v>
      </c>
      <c r="BS15">
        <v>1.0466835644108501</v>
      </c>
      <c r="BT15">
        <v>1.0338556802896199</v>
      </c>
      <c r="BU15" s="114">
        <v>0.74387196041382797</v>
      </c>
      <c r="BW15" s="97">
        <f>STDEV(BU15:BU18)</f>
        <v>2.6195481265804801E-2</v>
      </c>
    </row>
    <row r="16" spans="1:76" ht="15.75" x14ac:dyDescent="0.25">
      <c r="A16" s="15" t="s">
        <v>464</v>
      </c>
      <c r="B16" s="117"/>
      <c r="C16" s="117" t="s">
        <v>475</v>
      </c>
      <c r="D16" s="179" t="s">
        <v>472</v>
      </c>
      <c r="E16" s="186">
        <v>2</v>
      </c>
      <c r="F16" s="96"/>
      <c r="G16" s="96" t="s">
        <v>473</v>
      </c>
      <c r="H16" s="178"/>
      <c r="I16" s="180">
        <v>42269</v>
      </c>
      <c r="J16" s="181">
        <v>0.7039467592592592</v>
      </c>
      <c r="K16" s="191" t="str">
        <f t="shared" si="2"/>
        <v>Goler2-42269</v>
      </c>
      <c r="L16" s="117"/>
      <c r="M16" s="117"/>
      <c r="N16" s="117"/>
      <c r="O16" s="117"/>
      <c r="P16" s="117">
        <v>75</v>
      </c>
      <c r="Q16" s="96" t="s">
        <v>499</v>
      </c>
      <c r="R16" s="7" t="s">
        <v>38</v>
      </c>
      <c r="S16" s="117">
        <v>0</v>
      </c>
      <c r="T16" s="96" t="s">
        <v>476</v>
      </c>
      <c r="U16" s="179">
        <v>7.1999999999999995E-2</v>
      </c>
      <c r="V16" s="15" t="s">
        <v>525</v>
      </c>
      <c r="W16">
        <v>14</v>
      </c>
      <c r="X16">
        <v>21</v>
      </c>
      <c r="Y16" s="179" t="s">
        <v>523</v>
      </c>
      <c r="Z16" s="179" t="s">
        <v>523</v>
      </c>
      <c r="AA16" s="117"/>
      <c r="AB16" s="15">
        <v>2.0527048855435499</v>
      </c>
      <c r="AC16" s="117"/>
      <c r="AD16" s="117"/>
      <c r="AE16" s="15">
        <v>-3.0686491234792199</v>
      </c>
      <c r="AF16" s="117"/>
      <c r="AG16" s="117"/>
      <c r="AH16" s="15">
        <v>-1.3007817354436</v>
      </c>
      <c r="AI16" s="117"/>
      <c r="AJ16" s="117"/>
      <c r="AK16" s="15">
        <v>-7.89903729510592</v>
      </c>
      <c r="AL16" s="117"/>
      <c r="AM16" s="117"/>
      <c r="AN16" s="15">
        <v>7.9983476222070902</v>
      </c>
      <c r="AO16" s="117"/>
      <c r="AP16" s="117"/>
      <c r="AQ16">
        <v>-3.69</v>
      </c>
      <c r="AR16" s="108"/>
      <c r="AS16" s="192">
        <v>34.979999999999997</v>
      </c>
      <c r="AT16" s="15">
        <v>-1.3870606452018901</v>
      </c>
      <c r="AU16" s="15">
        <v>7.4921823068494504E-3</v>
      </c>
      <c r="AV16" s="117"/>
      <c r="AW16" s="117"/>
      <c r="AX16" s="117"/>
      <c r="AY16" s="117"/>
      <c r="AZ16" s="15">
        <v>31.7958419972055</v>
      </c>
      <c r="BA16">
        <v>1.6099874005104799E-2</v>
      </c>
      <c r="BE16" s="108">
        <v>1.008122</v>
      </c>
      <c r="BG16" s="175">
        <f t="shared" si="3"/>
        <v>-7.2042058373280646</v>
      </c>
      <c r="BI16">
        <v>-0.39224188322826697</v>
      </c>
      <c r="BL16">
        <v>-1.7820604964848701</v>
      </c>
      <c r="BO16">
        <v>11.897618404900401</v>
      </c>
      <c r="BR16">
        <v>2.2367576579141998E-2</v>
      </c>
      <c r="BS16">
        <v>1.0355718280996999</v>
      </c>
      <c r="BT16">
        <v>1.0492032918892999</v>
      </c>
      <c r="BU16" s="114">
        <v>0.77460893536916897</v>
      </c>
    </row>
    <row r="17" spans="1:75" ht="15.75" x14ac:dyDescent="0.25">
      <c r="A17" s="15" t="s">
        <v>464</v>
      </c>
      <c r="B17" s="117"/>
      <c r="C17" s="117" t="s">
        <v>475</v>
      </c>
      <c r="D17" s="179" t="s">
        <v>472</v>
      </c>
      <c r="E17" s="186">
        <v>2</v>
      </c>
      <c r="F17" s="96"/>
      <c r="G17" s="96" t="s">
        <v>473</v>
      </c>
      <c r="H17" s="178"/>
      <c r="I17" s="180">
        <v>42270</v>
      </c>
      <c r="J17" s="181">
        <v>0.77407407407407414</v>
      </c>
      <c r="K17" s="191" t="str">
        <f t="shared" si="2"/>
        <v>Goler2-42270</v>
      </c>
      <c r="L17" s="117"/>
      <c r="M17" s="117"/>
      <c r="N17" s="117"/>
      <c r="O17" s="117"/>
      <c r="P17" s="117">
        <v>75</v>
      </c>
      <c r="Q17" s="96" t="s">
        <v>499</v>
      </c>
      <c r="R17" s="7" t="s">
        <v>38</v>
      </c>
      <c r="S17" s="117">
        <v>0</v>
      </c>
      <c r="T17" s="96" t="s">
        <v>476</v>
      </c>
      <c r="U17" s="179">
        <v>7.1999999999999995E-2</v>
      </c>
      <c r="V17" s="15" t="s">
        <v>525</v>
      </c>
      <c r="W17">
        <v>14</v>
      </c>
      <c r="X17">
        <v>21</v>
      </c>
      <c r="Y17" s="179" t="s">
        <v>523</v>
      </c>
      <c r="Z17" s="179" t="s">
        <v>523</v>
      </c>
      <c r="AA17" s="117"/>
      <c r="AB17" s="15">
        <v>2.2492308469395099</v>
      </c>
      <c r="AC17" s="117"/>
      <c r="AD17" s="117"/>
      <c r="AE17" s="15">
        <v>-3.0043966349314499</v>
      </c>
      <c r="AF17" s="117"/>
      <c r="AG17" s="117"/>
      <c r="AH17" s="15">
        <v>-1.06786992081606</v>
      </c>
      <c r="AI17" s="117"/>
      <c r="AJ17" s="117"/>
      <c r="AK17" s="15">
        <v>-9.1736853304398593</v>
      </c>
      <c r="AL17" s="117"/>
      <c r="AM17" s="117"/>
      <c r="AN17" s="15">
        <v>12.6395747568963</v>
      </c>
      <c r="AO17" s="117"/>
      <c r="AP17" s="117"/>
      <c r="AQ17">
        <v>-3.69</v>
      </c>
      <c r="AR17" s="108"/>
      <c r="AS17" s="192">
        <v>34.979999999999997</v>
      </c>
      <c r="AT17" s="15">
        <v>-1.1798529571819001</v>
      </c>
      <c r="AU17" s="15">
        <v>4.7342024170509804E-3</v>
      </c>
      <c r="AV17" s="117"/>
      <c r="AW17" s="117"/>
      <c r="AX17" s="117"/>
      <c r="AY17" s="117"/>
      <c r="AZ17" s="15">
        <v>31.861956962801401</v>
      </c>
      <c r="BA17">
        <v>1.44614393598751E-2</v>
      </c>
      <c r="BE17" s="108">
        <v>1.008122</v>
      </c>
      <c r="BG17" s="175">
        <f t="shared" si="3"/>
        <v>-7.1405898998499993</v>
      </c>
      <c r="BI17">
        <v>-0.42464631407069597</v>
      </c>
      <c r="BL17">
        <v>-3.19306083349993</v>
      </c>
      <c r="BO17">
        <v>16.215821868090298</v>
      </c>
      <c r="BR17">
        <v>2.2367576579141998E-2</v>
      </c>
      <c r="BS17">
        <v>1.0355718280996999</v>
      </c>
      <c r="BT17">
        <v>1.0492032918892999</v>
      </c>
      <c r="BU17" s="114">
        <v>0.73455186962253205</v>
      </c>
    </row>
    <row r="18" spans="1:75" ht="15.75" x14ac:dyDescent="0.25">
      <c r="A18" s="15" t="s">
        <v>464</v>
      </c>
      <c r="B18" s="117"/>
      <c r="C18" s="117" t="s">
        <v>475</v>
      </c>
      <c r="D18" s="179" t="s">
        <v>472</v>
      </c>
      <c r="E18" s="186">
        <v>2</v>
      </c>
      <c r="F18" s="96"/>
      <c r="G18" s="96" t="s">
        <v>473</v>
      </c>
      <c r="H18" s="178"/>
      <c r="I18" s="180">
        <v>42424</v>
      </c>
      <c r="J18" s="181">
        <v>0.45481481481481478</v>
      </c>
      <c r="K18" s="191" t="str">
        <f t="shared" si="2"/>
        <v>Goler2-42424</v>
      </c>
      <c r="L18" s="117"/>
      <c r="M18" s="117"/>
      <c r="N18" s="117"/>
      <c r="O18" s="117"/>
      <c r="P18" s="117">
        <v>75</v>
      </c>
      <c r="Q18" s="96" t="s">
        <v>499</v>
      </c>
      <c r="R18" s="7" t="s">
        <v>38</v>
      </c>
      <c r="S18" s="117">
        <v>0</v>
      </c>
      <c r="T18" s="96" t="s">
        <v>476</v>
      </c>
      <c r="U18" s="179">
        <v>7.1999999999999995E-2</v>
      </c>
      <c r="V18" s="15" t="s">
        <v>526</v>
      </c>
      <c r="W18">
        <v>3</v>
      </c>
      <c r="X18">
        <v>12</v>
      </c>
      <c r="Y18" s="179" t="s">
        <v>523</v>
      </c>
      <c r="Z18" s="179" t="s">
        <v>523</v>
      </c>
      <c r="AA18" s="117"/>
      <c r="AB18" s="15">
        <v>2.2759869703118101</v>
      </c>
      <c r="AC18" s="117"/>
      <c r="AD18" s="117"/>
      <c r="AE18" s="15">
        <v>-2.9217462852157099</v>
      </c>
      <c r="AF18" s="117"/>
      <c r="AG18" s="117"/>
      <c r="AH18" s="15">
        <v>-0.91122972565855398</v>
      </c>
      <c r="AI18" s="117"/>
      <c r="AJ18" s="117"/>
      <c r="AK18" s="15">
        <v>-8.1747872678869005</v>
      </c>
      <c r="AL18" s="117"/>
      <c r="AM18" s="117"/>
      <c r="AN18" s="15">
        <v>9.9578321615261007</v>
      </c>
      <c r="AO18" s="117"/>
      <c r="AP18" s="117"/>
      <c r="AQ18">
        <v>-3.69</v>
      </c>
      <c r="AR18" s="108"/>
      <c r="AS18" s="192">
        <v>34.979999999999997</v>
      </c>
      <c r="AT18" s="15">
        <v>-1.15438426236422</v>
      </c>
      <c r="AU18" s="15">
        <v>5.28535690279243E-3</v>
      </c>
      <c r="AV18" s="117"/>
      <c r="AW18" s="117"/>
      <c r="AX18" s="117"/>
      <c r="AY18" s="117"/>
      <c r="AZ18" s="15">
        <v>31.947528239538801</v>
      </c>
      <c r="BA18">
        <v>2.1295938986143601E-2</v>
      </c>
      <c r="BE18" s="108">
        <v>1.008122</v>
      </c>
      <c r="BG18" s="175">
        <f t="shared" si="3"/>
        <v>-7.0582530651893309</v>
      </c>
      <c r="BI18">
        <v>-0.376956253828438</v>
      </c>
      <c r="BL18">
        <v>-2.3535609262221402</v>
      </c>
      <c r="BO18">
        <v>13.330588454847</v>
      </c>
      <c r="BR18">
        <v>1.7930304727628198E-2</v>
      </c>
      <c r="BS18">
        <v>1.05093020153107</v>
      </c>
      <c r="BT18">
        <v>0.989721035107889</v>
      </c>
      <c r="BU18" s="114">
        <v>0.71134770116312296</v>
      </c>
    </row>
    <row r="19" spans="1:75" ht="15.75" x14ac:dyDescent="0.25">
      <c r="A19" s="15"/>
      <c r="B19" s="117"/>
      <c r="C19" s="117"/>
      <c r="D19" s="179"/>
      <c r="E19" s="186"/>
      <c r="F19" s="96"/>
      <c r="G19" s="96"/>
      <c r="H19" s="178"/>
      <c r="I19" s="180"/>
      <c r="J19" s="181"/>
      <c r="K19" s="117"/>
      <c r="L19" s="117"/>
      <c r="M19" s="117"/>
      <c r="N19" s="117"/>
      <c r="O19" s="117"/>
      <c r="P19" s="117"/>
      <c r="Q19" s="117"/>
      <c r="R19" s="7"/>
      <c r="S19" s="117"/>
      <c r="T19" s="96"/>
      <c r="U19" s="179"/>
      <c r="V19" s="15"/>
      <c r="W19"/>
      <c r="X19"/>
      <c r="Y19" s="179" t="s">
        <v>523</v>
      </c>
      <c r="Z19" s="179" t="s">
        <v>523</v>
      </c>
      <c r="AA19" s="117"/>
      <c r="AB19" s="15"/>
      <c r="AC19" s="117"/>
      <c r="AD19" s="117"/>
      <c r="AE19" s="15"/>
      <c r="AF19" s="117"/>
      <c r="AG19" s="117"/>
      <c r="AH19" s="15"/>
      <c r="AI19" s="117"/>
      <c r="AJ19" s="117"/>
      <c r="AK19" s="15"/>
      <c r="AL19" s="117"/>
      <c r="AM19" s="117"/>
      <c r="AN19" s="15"/>
      <c r="AO19" s="117"/>
      <c r="AP19" s="117"/>
      <c r="AQ19"/>
      <c r="AR19" s="108"/>
      <c r="AS19" s="192"/>
      <c r="AT19" s="15"/>
      <c r="AU19" s="15"/>
      <c r="AV19" s="117"/>
      <c r="AW19" s="117"/>
      <c r="AX19" s="117"/>
      <c r="AY19" s="117"/>
      <c r="AZ19" s="15"/>
      <c r="BA19"/>
      <c r="BI19"/>
      <c r="BL19"/>
      <c r="BO19"/>
      <c r="BR19"/>
      <c r="BS19"/>
      <c r="BT19"/>
      <c r="BU19" s="114"/>
    </row>
    <row r="20" spans="1:75" ht="15.75" x14ac:dyDescent="0.25">
      <c r="A20" s="15"/>
      <c r="B20" s="117"/>
      <c r="C20" s="117"/>
      <c r="D20" s="179"/>
      <c r="E20" s="186"/>
      <c r="F20" s="96"/>
      <c r="G20" s="96"/>
      <c r="H20" s="178"/>
      <c r="I20" s="180"/>
      <c r="J20" s="181"/>
      <c r="K20" s="117"/>
      <c r="L20" s="117"/>
      <c r="M20" s="117"/>
      <c r="N20" s="117"/>
      <c r="O20" s="117"/>
      <c r="P20" s="117"/>
      <c r="Q20" s="117"/>
      <c r="R20" s="7"/>
      <c r="S20" s="117"/>
      <c r="T20" s="96"/>
      <c r="U20" s="179"/>
      <c r="V20" s="15"/>
      <c r="W20"/>
      <c r="X20"/>
      <c r="Y20" s="179" t="s">
        <v>523</v>
      </c>
      <c r="Z20" s="179" t="s">
        <v>523</v>
      </c>
      <c r="AA20" s="117"/>
      <c r="AB20" s="15"/>
      <c r="AC20" s="117"/>
      <c r="AD20" s="117"/>
      <c r="AE20" s="15"/>
      <c r="AF20" s="117"/>
      <c r="AG20" s="117"/>
      <c r="AH20" s="15"/>
      <c r="AI20" s="117"/>
      <c r="AJ20" s="117"/>
      <c r="AK20" s="15"/>
      <c r="AL20" s="117"/>
      <c r="AM20" s="117"/>
      <c r="AN20" s="15"/>
      <c r="AO20" s="117"/>
      <c r="AP20" s="117"/>
      <c r="AQ20"/>
      <c r="AR20" s="108"/>
      <c r="AS20" s="192"/>
      <c r="AT20" s="15"/>
      <c r="AU20" s="15"/>
      <c r="AV20" s="117"/>
      <c r="AW20" s="117"/>
      <c r="AX20" s="117"/>
      <c r="AY20" s="117"/>
      <c r="AZ20" s="15"/>
      <c r="BA20"/>
      <c r="BI20"/>
      <c r="BL20"/>
      <c r="BO20"/>
      <c r="BR20"/>
      <c r="BS20"/>
      <c r="BT20"/>
      <c r="BU20" s="114"/>
    </row>
    <row r="21" spans="1:75" ht="15.75" x14ac:dyDescent="0.25">
      <c r="A21" s="15" t="s">
        <v>465</v>
      </c>
      <c r="B21" s="117"/>
      <c r="C21" s="117" t="s">
        <v>475</v>
      </c>
      <c r="D21" s="179" t="s">
        <v>472</v>
      </c>
      <c r="E21" s="186">
        <v>3</v>
      </c>
      <c r="F21" s="96"/>
      <c r="G21" s="96" t="s">
        <v>473</v>
      </c>
      <c r="H21" s="178"/>
      <c r="I21" s="180">
        <v>42270</v>
      </c>
      <c r="J21" s="181">
        <v>0.86407407407407411</v>
      </c>
      <c r="K21" s="191" t="str">
        <f t="shared" ref="K21:K23" si="4">A21&amp;"-"&amp;I21</f>
        <v>Goler3-42270</v>
      </c>
      <c r="L21" s="117"/>
      <c r="M21" s="117"/>
      <c r="N21" s="117"/>
      <c r="O21" s="117"/>
      <c r="P21" s="117">
        <v>75</v>
      </c>
      <c r="Q21" s="96" t="s">
        <v>499</v>
      </c>
      <c r="R21" s="7" t="s">
        <v>38</v>
      </c>
      <c r="S21" s="117">
        <v>0</v>
      </c>
      <c r="T21" s="96" t="s">
        <v>476</v>
      </c>
      <c r="U21" s="179">
        <v>7.1999999999999995E-2</v>
      </c>
      <c r="V21" s="15" t="s">
        <v>525</v>
      </c>
      <c r="W21">
        <v>14</v>
      </c>
      <c r="X21">
        <v>21</v>
      </c>
      <c r="Y21" s="179" t="s">
        <v>523</v>
      </c>
      <c r="Z21" s="179" t="s">
        <v>523</v>
      </c>
      <c r="AA21" s="117"/>
      <c r="AB21" s="15">
        <v>-1.7922951953363</v>
      </c>
      <c r="AC21" s="117"/>
      <c r="AD21" s="117"/>
      <c r="AE21" s="15">
        <v>-4.7033367332788698</v>
      </c>
      <c r="AF21" s="117"/>
      <c r="AG21" s="117"/>
      <c r="AH21" s="15">
        <v>-6.9781251514256004</v>
      </c>
      <c r="AI21" s="117"/>
      <c r="AJ21" s="117"/>
      <c r="AK21" s="15">
        <v>-13.5159123858935</v>
      </c>
      <c r="AL21" s="117"/>
      <c r="AM21" s="117"/>
      <c r="AN21" s="15">
        <v>14.9945548657803</v>
      </c>
      <c r="AO21" s="117"/>
      <c r="AP21" s="117"/>
      <c r="AQ21">
        <v>-3.69</v>
      </c>
      <c r="AR21" s="108"/>
      <c r="AS21" s="192">
        <v>34.979999999999997</v>
      </c>
      <c r="AT21" s="15">
        <v>-5.4270136400648896</v>
      </c>
      <c r="AU21" s="15">
        <v>6.0076145268599997E-3</v>
      </c>
      <c r="AV21" s="117"/>
      <c r="AW21" s="117"/>
      <c r="AX21" s="117"/>
      <c r="AY21" s="117"/>
      <c r="AZ21" s="15">
        <v>30.1110786930007</v>
      </c>
      <c r="BA21">
        <v>2.0990838421968801E-2</v>
      </c>
      <c r="BE21" s="108">
        <v>1.008122</v>
      </c>
      <c r="BG21" s="175">
        <f t="shared" ref="BG21:BG24" si="5">((((1000+AZ21)/1.008122-1000))-30.91)/1.03091</f>
        <v>-8.8252880848940816</v>
      </c>
      <c r="BI21">
        <v>-0.51441508126491498</v>
      </c>
      <c r="BL21">
        <v>-4.1705281820865601</v>
      </c>
      <c r="BO21">
        <v>26.406582971468701</v>
      </c>
      <c r="BR21">
        <v>2.2367576579141998E-2</v>
      </c>
      <c r="BS21">
        <v>1.0355718280996999</v>
      </c>
      <c r="BT21">
        <v>1.0492032918892999</v>
      </c>
      <c r="BU21" s="114">
        <v>0.780133318123297</v>
      </c>
      <c r="BW21" s="97">
        <f>STDEV(BU21:BU23)</f>
        <v>8.9627662087449506E-3</v>
      </c>
    </row>
    <row r="22" spans="1:75" ht="15.75" x14ac:dyDescent="0.25">
      <c r="A22" s="15" t="s">
        <v>465</v>
      </c>
      <c r="B22" s="117"/>
      <c r="C22" s="117" t="s">
        <v>475</v>
      </c>
      <c r="D22" s="179" t="s">
        <v>472</v>
      </c>
      <c r="E22" s="186">
        <v>3</v>
      </c>
      <c r="F22" s="96"/>
      <c r="G22" s="96" t="s">
        <v>473</v>
      </c>
      <c r="H22" s="178"/>
      <c r="I22" s="180">
        <v>42271</v>
      </c>
      <c r="J22" s="181">
        <v>0.85568287037037039</v>
      </c>
      <c r="K22" s="191" t="str">
        <f t="shared" si="4"/>
        <v>Goler3-42271</v>
      </c>
      <c r="L22" s="117"/>
      <c r="M22" s="117"/>
      <c r="N22" s="117"/>
      <c r="O22" s="117"/>
      <c r="P22" s="117">
        <v>75</v>
      </c>
      <c r="Q22" s="96" t="s">
        <v>499</v>
      </c>
      <c r="R22" s="7" t="s">
        <v>38</v>
      </c>
      <c r="S22" s="117">
        <v>0</v>
      </c>
      <c r="T22" s="96" t="s">
        <v>476</v>
      </c>
      <c r="U22" s="179">
        <v>7.1999999999999995E-2</v>
      </c>
      <c r="V22" s="15" t="s">
        <v>525</v>
      </c>
      <c r="W22">
        <v>14</v>
      </c>
      <c r="X22">
        <v>21</v>
      </c>
      <c r="Y22" s="179" t="s">
        <v>523</v>
      </c>
      <c r="Z22" s="179" t="s">
        <v>523</v>
      </c>
      <c r="AA22" s="117"/>
      <c r="AB22" s="15">
        <v>-2.09461368194451</v>
      </c>
      <c r="AC22" s="117"/>
      <c r="AD22" s="117"/>
      <c r="AE22" s="15">
        <v>-4.7271208518246999</v>
      </c>
      <c r="AF22" s="117"/>
      <c r="AG22" s="117"/>
      <c r="AH22" s="15">
        <v>-7.3272859857599002</v>
      </c>
      <c r="AI22" s="117"/>
      <c r="AJ22" s="117"/>
      <c r="AK22" s="15">
        <v>-12.496197158526201</v>
      </c>
      <c r="AL22" s="117"/>
      <c r="AM22" s="117"/>
      <c r="AN22" s="15">
        <v>11.981227485565</v>
      </c>
      <c r="AO22" s="117"/>
      <c r="AP22" s="117"/>
      <c r="AQ22">
        <v>-3.69</v>
      </c>
      <c r="AR22" s="108"/>
      <c r="AS22" s="192">
        <v>34.979999999999997</v>
      </c>
      <c r="AT22" s="15">
        <v>-5.74854787339933</v>
      </c>
      <c r="AU22" s="15">
        <v>6.0760211431751896E-3</v>
      </c>
      <c r="AV22" s="117"/>
      <c r="AW22" s="117"/>
      <c r="AX22" s="117"/>
      <c r="AY22" s="117"/>
      <c r="AZ22" s="15">
        <v>30.087137782976601</v>
      </c>
      <c r="BA22">
        <v>1.25069087486619E-2</v>
      </c>
      <c r="BE22" s="108">
        <v>1.008122</v>
      </c>
      <c r="BG22" s="175">
        <f t="shared" si="5"/>
        <v>-8.8483240710969255</v>
      </c>
      <c r="BI22">
        <v>-0.53022065192173695</v>
      </c>
      <c r="BL22">
        <v>-3.0934993999490201</v>
      </c>
      <c r="BO22">
        <v>23.7375523891392</v>
      </c>
      <c r="BR22">
        <v>2.2367576579141998E-2</v>
      </c>
      <c r="BS22">
        <v>1.0355718280996999</v>
      </c>
      <c r="BT22">
        <v>1.0492032918892999</v>
      </c>
      <c r="BU22" s="114">
        <v>0.77164630964115699</v>
      </c>
    </row>
    <row r="23" spans="1:75" ht="15.75" x14ac:dyDescent="0.25">
      <c r="A23" s="15" t="s">
        <v>465</v>
      </c>
      <c r="B23" s="117"/>
      <c r="C23" s="117" t="s">
        <v>475</v>
      </c>
      <c r="D23" s="179" t="s">
        <v>472</v>
      </c>
      <c r="E23" s="186">
        <v>3</v>
      </c>
      <c r="F23" s="96"/>
      <c r="G23" s="96" t="s">
        <v>473</v>
      </c>
      <c r="H23" s="178"/>
      <c r="I23" s="180">
        <v>42275</v>
      </c>
      <c r="J23" s="181">
        <v>0.83429398148148148</v>
      </c>
      <c r="K23" s="191" t="str">
        <f t="shared" si="4"/>
        <v>Goler3-42275</v>
      </c>
      <c r="L23" s="117"/>
      <c r="M23" s="117"/>
      <c r="N23" s="117"/>
      <c r="O23" s="117"/>
      <c r="P23" s="117">
        <v>75</v>
      </c>
      <c r="Q23" s="96" t="s">
        <v>499</v>
      </c>
      <c r="R23" s="7" t="s">
        <v>38</v>
      </c>
      <c r="S23" s="117">
        <v>0</v>
      </c>
      <c r="T23" s="96" t="s">
        <v>476</v>
      </c>
      <c r="U23" s="179">
        <v>7.1999999999999995E-2</v>
      </c>
      <c r="V23" s="15" t="s">
        <v>525</v>
      </c>
      <c r="W23">
        <v>14</v>
      </c>
      <c r="X23">
        <v>21</v>
      </c>
      <c r="Y23" s="179" t="s">
        <v>523</v>
      </c>
      <c r="Z23" s="179" t="s">
        <v>523</v>
      </c>
      <c r="AA23" s="117"/>
      <c r="AB23" s="15">
        <v>-1.7450507993519999</v>
      </c>
      <c r="AC23" s="117"/>
      <c r="AD23" s="117"/>
      <c r="AE23" s="15">
        <v>-4.5890785855025902</v>
      </c>
      <c r="AF23" s="117"/>
      <c r="AG23" s="117"/>
      <c r="AH23" s="15">
        <v>-6.8309456804518902</v>
      </c>
      <c r="AI23" s="117"/>
      <c r="AJ23" s="117"/>
      <c r="AK23" s="15">
        <v>-13.244454892656</v>
      </c>
      <c r="AL23" s="117"/>
      <c r="AM23" s="117"/>
      <c r="AN23" s="15">
        <v>16.7554832340406</v>
      </c>
      <c r="AO23" s="117"/>
      <c r="AP23" s="117"/>
      <c r="AQ23">
        <v>-3.69</v>
      </c>
      <c r="AR23" s="108"/>
      <c r="AS23" s="192">
        <v>34.979999999999997</v>
      </c>
      <c r="AT23" s="15">
        <v>-5.3808705703312301</v>
      </c>
      <c r="AU23" s="15">
        <v>4.4647820998376803E-3</v>
      </c>
      <c r="AV23" s="117"/>
      <c r="AW23" s="117"/>
      <c r="AX23" s="117"/>
      <c r="AY23" s="117"/>
      <c r="AZ23" s="15">
        <v>30.229351640510998</v>
      </c>
      <c r="BA23">
        <v>1.8358305422703999E-2</v>
      </c>
      <c r="BE23" s="108">
        <v>1.008122</v>
      </c>
      <c r="BG23" s="175">
        <f t="shared" si="5"/>
        <v>-8.7114856444578326</v>
      </c>
      <c r="BI23">
        <v>-0.52794473539741904</v>
      </c>
      <c r="BL23">
        <v>-4.1251515037991</v>
      </c>
      <c r="BO23">
        <v>27.903443342690299</v>
      </c>
      <c r="BR23">
        <v>2.2367576579141998E-2</v>
      </c>
      <c r="BS23">
        <v>1.0355718280996999</v>
      </c>
      <c r="BT23">
        <v>1.0492032918892999</v>
      </c>
      <c r="BU23" s="114">
        <v>0.76221605984005103</v>
      </c>
    </row>
    <row r="24" spans="1:75" ht="15.75" x14ac:dyDescent="0.25">
      <c r="A24" s="15"/>
      <c r="B24" s="117"/>
      <c r="C24" s="117"/>
      <c r="D24" s="179"/>
      <c r="E24" s="186"/>
      <c r="F24" s="96"/>
      <c r="G24" s="96"/>
      <c r="H24" s="178"/>
      <c r="I24" s="180"/>
      <c r="J24" s="181"/>
      <c r="K24" s="117"/>
      <c r="L24" s="117"/>
      <c r="M24" s="117"/>
      <c r="N24" s="117"/>
      <c r="O24" s="117"/>
      <c r="P24" s="117"/>
      <c r="Q24" s="117"/>
      <c r="R24" s="7"/>
      <c r="S24" s="117"/>
      <c r="T24" s="96"/>
      <c r="U24" s="179"/>
      <c r="V24" s="15"/>
      <c r="W24"/>
      <c r="X24"/>
      <c r="Y24" s="179" t="s">
        <v>523</v>
      </c>
      <c r="Z24" s="179" t="s">
        <v>523</v>
      </c>
      <c r="AA24" s="117"/>
      <c r="AB24" s="15"/>
      <c r="AC24" s="117"/>
      <c r="AD24" s="117"/>
      <c r="AE24" s="15"/>
      <c r="AF24" s="117"/>
      <c r="AG24" s="117"/>
      <c r="AH24" s="15"/>
      <c r="AI24" s="117"/>
      <c r="AJ24" s="117"/>
      <c r="AK24" s="15"/>
      <c r="AL24" s="117"/>
      <c r="AM24" s="117"/>
      <c r="AN24" s="15"/>
      <c r="AO24" s="117"/>
      <c r="AP24" s="117"/>
      <c r="AQ24"/>
      <c r="AR24" s="108"/>
      <c r="AS24" s="192"/>
      <c r="AT24" s="15"/>
      <c r="AU24" s="15"/>
      <c r="AV24" s="117"/>
      <c r="AW24" s="117"/>
      <c r="AX24" s="117"/>
      <c r="AY24" s="117"/>
      <c r="AZ24" s="15"/>
      <c r="BA24"/>
      <c r="BE24" s="108">
        <v>1.008122</v>
      </c>
      <c r="BG24" s="175">
        <f t="shared" si="5"/>
        <v>-37.798221554220241</v>
      </c>
      <c r="BI24"/>
      <c r="BL24"/>
      <c r="BO24"/>
      <c r="BR24"/>
      <c r="BS24"/>
      <c r="BT24"/>
      <c r="BU24" s="114"/>
    </row>
    <row r="25" spans="1:75" ht="15.75" x14ac:dyDescent="0.25">
      <c r="A25" s="15"/>
      <c r="B25" s="117"/>
      <c r="C25" s="117"/>
      <c r="D25" s="179"/>
      <c r="E25" s="186"/>
      <c r="F25" s="96"/>
      <c r="G25" s="96"/>
      <c r="H25" s="178"/>
      <c r="I25" s="180"/>
      <c r="J25" s="181"/>
      <c r="K25" s="117"/>
      <c r="L25" s="117"/>
      <c r="M25" s="117"/>
      <c r="N25" s="117"/>
      <c r="O25" s="117"/>
      <c r="P25" s="117"/>
      <c r="Q25" s="117"/>
      <c r="R25" s="7"/>
      <c r="S25" s="117"/>
      <c r="T25" s="96"/>
      <c r="U25" s="179"/>
      <c r="V25" s="15"/>
      <c r="W25"/>
      <c r="X25"/>
      <c r="Y25" s="179" t="s">
        <v>523</v>
      </c>
      <c r="Z25" s="179" t="s">
        <v>523</v>
      </c>
      <c r="AA25" s="117"/>
      <c r="AB25" s="15"/>
      <c r="AC25" s="117"/>
      <c r="AD25" s="117"/>
      <c r="AE25" s="15"/>
      <c r="AF25" s="117"/>
      <c r="AG25" s="117"/>
      <c r="AH25" s="15"/>
      <c r="AI25" s="117"/>
      <c r="AJ25" s="117"/>
      <c r="AK25" s="15"/>
      <c r="AL25" s="117"/>
      <c r="AM25" s="117"/>
      <c r="AN25" s="15"/>
      <c r="AO25" s="117"/>
      <c r="AP25" s="117"/>
      <c r="AQ25"/>
      <c r="AR25" s="108"/>
      <c r="AS25" s="192"/>
      <c r="AT25" s="15"/>
      <c r="AU25" s="15"/>
      <c r="AV25" s="117"/>
      <c r="AW25" s="117"/>
      <c r="AX25" s="117"/>
      <c r="AY25" s="117"/>
      <c r="AZ25" s="15"/>
      <c r="BA25"/>
      <c r="BI25"/>
      <c r="BL25"/>
      <c r="BO25"/>
      <c r="BR25"/>
      <c r="BS25"/>
      <c r="BT25"/>
      <c r="BU25" s="114"/>
    </row>
    <row r="26" spans="1:75" ht="15.75" x14ac:dyDescent="0.25">
      <c r="A26" s="15" t="s">
        <v>466</v>
      </c>
      <c r="B26" s="117"/>
      <c r="C26" s="117" t="s">
        <v>475</v>
      </c>
      <c r="D26" s="179" t="s">
        <v>472</v>
      </c>
      <c r="E26" s="186">
        <v>4</v>
      </c>
      <c r="F26" s="96"/>
      <c r="G26" s="96" t="s">
        <v>473</v>
      </c>
      <c r="H26" s="178"/>
      <c r="I26" s="180">
        <v>42279</v>
      </c>
      <c r="J26" s="181">
        <v>0.6500231481481481</v>
      </c>
      <c r="K26" s="191" t="str">
        <f t="shared" ref="K26:K28" si="6">A26&amp;"-"&amp;I26</f>
        <v>Goler4-42279</v>
      </c>
      <c r="L26" s="117"/>
      <c r="M26" s="117"/>
      <c r="N26" s="117"/>
      <c r="O26" s="117"/>
      <c r="P26" s="117">
        <v>75</v>
      </c>
      <c r="Q26" s="96" t="s">
        <v>499</v>
      </c>
      <c r="R26" s="7" t="s">
        <v>38</v>
      </c>
      <c r="S26" s="117">
        <v>0</v>
      </c>
      <c r="T26" s="96" t="s">
        <v>476</v>
      </c>
      <c r="U26" s="179">
        <v>7.1999999999999995E-2</v>
      </c>
      <c r="V26" s="15" t="s">
        <v>527</v>
      </c>
      <c r="W26">
        <v>20</v>
      </c>
      <c r="X26">
        <v>28</v>
      </c>
      <c r="Y26" s="179" t="s">
        <v>523</v>
      </c>
      <c r="Z26" s="179" t="s">
        <v>523</v>
      </c>
      <c r="AA26" s="117"/>
      <c r="AB26" s="15">
        <v>2.8754847028419799</v>
      </c>
      <c r="AC26" s="117"/>
      <c r="AD26" s="117"/>
      <c r="AE26" s="15">
        <v>-0.97287635978416798</v>
      </c>
      <c r="AF26" s="117"/>
      <c r="AG26" s="117"/>
      <c r="AH26" s="15">
        <v>1.6640526867279199</v>
      </c>
      <c r="AI26" s="117"/>
      <c r="AJ26" s="117"/>
      <c r="AK26" s="15">
        <v>-4.6916668582219501</v>
      </c>
      <c r="AL26" s="117"/>
      <c r="AM26" s="117"/>
      <c r="AN26" s="15">
        <v>11.580120082105999</v>
      </c>
      <c r="AO26" s="117"/>
      <c r="AP26" s="117"/>
      <c r="AQ26">
        <v>-3.69</v>
      </c>
      <c r="AR26" s="108"/>
      <c r="AS26" s="192">
        <v>34.979999999999997</v>
      </c>
      <c r="AT26" s="15">
        <v>-0.58729674905816198</v>
      </c>
      <c r="AU26" s="15">
        <v>6.0139956901329901E-3</v>
      </c>
      <c r="AV26" s="117"/>
      <c r="AW26" s="117"/>
      <c r="AX26" s="117"/>
      <c r="AY26" s="117"/>
      <c r="AZ26" s="15">
        <v>33.965344207456802</v>
      </c>
      <c r="BA26">
        <v>1.6392870222600699E-2</v>
      </c>
      <c r="BE26" s="108">
        <v>1.008122</v>
      </c>
      <c r="BG26" s="175">
        <f t="shared" ref="BG26:BG28" si="7">((((1000+AZ26)/1.008122-1000))-30.91)/1.03091</f>
        <v>-5.1167069522822217</v>
      </c>
      <c r="BI26">
        <v>-0.34040220606976201</v>
      </c>
      <c r="BL26">
        <v>-2.7521952221833099</v>
      </c>
      <c r="BO26">
        <v>10.4248895925142</v>
      </c>
      <c r="BR26">
        <v>2.27679679559783E-2</v>
      </c>
      <c r="BS26">
        <v>1.0456334364658999</v>
      </c>
      <c r="BT26">
        <v>1.04234813131868</v>
      </c>
      <c r="BU26" s="114">
        <v>0.75329854125690698</v>
      </c>
      <c r="BW26" s="97">
        <f>STDEV(BU26:BU28)</f>
        <v>9.5597181884642928E-3</v>
      </c>
    </row>
    <row r="27" spans="1:75" ht="15.75" x14ac:dyDescent="0.25">
      <c r="A27" s="15" t="s">
        <v>466</v>
      </c>
      <c r="B27" s="117"/>
      <c r="C27" s="117" t="s">
        <v>475</v>
      </c>
      <c r="D27" s="179" t="s">
        <v>472</v>
      </c>
      <c r="E27" s="186">
        <v>4</v>
      </c>
      <c r="F27" s="96"/>
      <c r="G27" s="96" t="s">
        <v>473</v>
      </c>
      <c r="H27" s="178"/>
      <c r="I27" s="180">
        <v>42279</v>
      </c>
      <c r="J27" s="181">
        <v>0.95001157407407411</v>
      </c>
      <c r="K27" s="191" t="str">
        <f t="shared" si="6"/>
        <v>Goler4-42279</v>
      </c>
      <c r="L27" s="117"/>
      <c r="M27" s="117"/>
      <c r="N27" s="117"/>
      <c r="O27" s="117"/>
      <c r="P27" s="117">
        <v>75</v>
      </c>
      <c r="Q27" s="96" t="s">
        <v>499</v>
      </c>
      <c r="R27" s="7" t="s">
        <v>38</v>
      </c>
      <c r="S27" s="117">
        <v>0</v>
      </c>
      <c r="T27" s="96" t="s">
        <v>476</v>
      </c>
      <c r="U27" s="179">
        <v>7.1999999999999995E-2</v>
      </c>
      <c r="V27" s="15" t="s">
        <v>527</v>
      </c>
      <c r="W27">
        <v>20</v>
      </c>
      <c r="X27">
        <v>28</v>
      </c>
      <c r="Y27" s="179" t="s">
        <v>523</v>
      </c>
      <c r="Z27" s="179" t="s">
        <v>523</v>
      </c>
      <c r="AA27" s="117"/>
      <c r="AB27" s="15">
        <v>2.9131857841075601</v>
      </c>
      <c r="AC27" s="117"/>
      <c r="AD27" s="117"/>
      <c r="AE27" s="15">
        <v>-1.0141911238180099</v>
      </c>
      <c r="AF27" s="117"/>
      <c r="AG27" s="117"/>
      <c r="AH27" s="15">
        <v>1.6645459638843301</v>
      </c>
      <c r="AI27" s="117"/>
      <c r="AJ27" s="117"/>
      <c r="AK27" s="15">
        <v>-4.6662858255209301</v>
      </c>
      <c r="AL27" s="117"/>
      <c r="AM27" s="117"/>
      <c r="AN27" s="15">
        <v>11.9997153336707</v>
      </c>
      <c r="AO27" s="117"/>
      <c r="AP27" s="117"/>
      <c r="AQ27">
        <v>-3.69</v>
      </c>
      <c r="AR27" s="108"/>
      <c r="AS27" s="192">
        <v>34.979999999999997</v>
      </c>
      <c r="AT27" s="15">
        <v>-0.54555790562518403</v>
      </c>
      <c r="AU27" s="15">
        <v>5.0453059266188397E-3</v>
      </c>
      <c r="AV27" s="117"/>
      <c r="AW27" s="117"/>
      <c r="AX27" s="117"/>
      <c r="AY27" s="117"/>
      <c r="AZ27" s="15">
        <v>33.922450619670499</v>
      </c>
      <c r="BA27">
        <v>1.4636947373644699E-2</v>
      </c>
      <c r="BE27" s="108">
        <v>1.008122</v>
      </c>
      <c r="BG27" s="175">
        <f t="shared" si="7"/>
        <v>-5.1579792387340424</v>
      </c>
      <c r="BI27">
        <v>-0.33798140714740099</v>
      </c>
      <c r="BL27">
        <v>-2.6442713837075198</v>
      </c>
      <c r="BO27">
        <v>10.885770735006</v>
      </c>
      <c r="BR27">
        <v>2.27679679559783E-2</v>
      </c>
      <c r="BS27">
        <v>1.0456334364658999</v>
      </c>
      <c r="BT27">
        <v>1.04234813131868</v>
      </c>
      <c r="BU27" s="114">
        <v>0.75587103531795996</v>
      </c>
    </row>
    <row r="28" spans="1:75" ht="15.75" x14ac:dyDescent="0.25">
      <c r="A28" s="15" t="s">
        <v>466</v>
      </c>
      <c r="B28" s="117"/>
      <c r="C28" s="117" t="s">
        <v>475</v>
      </c>
      <c r="D28" s="179" t="s">
        <v>472</v>
      </c>
      <c r="E28" s="186">
        <v>4</v>
      </c>
      <c r="F28" s="96"/>
      <c r="G28" s="96" t="s">
        <v>473</v>
      </c>
      <c r="H28" s="178"/>
      <c r="I28" s="180">
        <v>42281</v>
      </c>
      <c r="J28" s="181">
        <v>0.28953703703703704</v>
      </c>
      <c r="K28" s="191" t="str">
        <f t="shared" si="6"/>
        <v>Goler4-42281</v>
      </c>
      <c r="L28" s="117"/>
      <c r="M28" s="117"/>
      <c r="N28" s="117"/>
      <c r="O28" s="117"/>
      <c r="P28" s="117">
        <v>75</v>
      </c>
      <c r="Q28" s="96" t="s">
        <v>499</v>
      </c>
      <c r="R28" s="7" t="s">
        <v>38</v>
      </c>
      <c r="S28" s="117">
        <v>0</v>
      </c>
      <c r="T28" s="96" t="s">
        <v>476</v>
      </c>
      <c r="U28" s="179">
        <v>7.1999999999999995E-2</v>
      </c>
      <c r="V28" s="15" t="s">
        <v>527</v>
      </c>
      <c r="W28">
        <v>20</v>
      </c>
      <c r="X28">
        <v>28</v>
      </c>
      <c r="Y28" s="179" t="s">
        <v>523</v>
      </c>
      <c r="Z28" s="179" t="s">
        <v>523</v>
      </c>
      <c r="AA28" s="117"/>
      <c r="AB28" s="15">
        <v>2.94910085955213</v>
      </c>
      <c r="AC28" s="117"/>
      <c r="AD28" s="117"/>
      <c r="AE28" s="15">
        <v>-0.66275682032118299</v>
      </c>
      <c r="AF28" s="117"/>
      <c r="AG28" s="117"/>
      <c r="AH28" s="15">
        <v>2.0401680614737101</v>
      </c>
      <c r="AI28" s="117"/>
      <c r="AJ28" s="117"/>
      <c r="AK28" s="15">
        <v>-4.3267980754640698</v>
      </c>
      <c r="AL28" s="117"/>
      <c r="AM28" s="117"/>
      <c r="AN28" s="15">
        <v>11.6574396198667</v>
      </c>
      <c r="AO28" s="117"/>
      <c r="AP28" s="117"/>
      <c r="AQ28">
        <v>-3.69</v>
      </c>
      <c r="AR28" s="108"/>
      <c r="AS28" s="192">
        <v>34.979999999999997</v>
      </c>
      <c r="AT28" s="15">
        <v>-0.52027984419087203</v>
      </c>
      <c r="AU28" s="15">
        <v>5.3046341442253599E-3</v>
      </c>
      <c r="AV28" s="117"/>
      <c r="AW28" s="117"/>
      <c r="AX28" s="117"/>
      <c r="AY28" s="117"/>
      <c r="AZ28" s="15">
        <v>34.286485388127801</v>
      </c>
      <c r="BA28">
        <v>1.6609767717201102E-2</v>
      </c>
      <c r="BE28" s="108">
        <v>1.008122</v>
      </c>
      <c r="BG28" s="175">
        <f t="shared" si="7"/>
        <v>-4.8077043371083601</v>
      </c>
      <c r="BI28">
        <v>-0.34603515248949701</v>
      </c>
      <c r="BL28">
        <v>-3.0056901579675301</v>
      </c>
      <c r="BO28">
        <v>9.8066453633166208</v>
      </c>
      <c r="BR28">
        <v>2.27679679559783E-2</v>
      </c>
      <c r="BS28">
        <v>1.0456334364658999</v>
      </c>
      <c r="BT28">
        <v>1.04234813131868</v>
      </c>
      <c r="BU28" s="114">
        <v>0.73817743197211105</v>
      </c>
    </row>
    <row r="29" spans="1:75" ht="15.75" x14ac:dyDescent="0.25">
      <c r="A29" s="15"/>
      <c r="B29" s="117"/>
      <c r="C29" s="117"/>
      <c r="D29" s="179"/>
      <c r="E29" s="186"/>
      <c r="F29" s="96"/>
      <c r="G29" s="96"/>
      <c r="H29" s="178"/>
      <c r="I29" s="180"/>
      <c r="J29" s="181"/>
      <c r="K29" s="117"/>
      <c r="L29" s="117"/>
      <c r="M29" s="117"/>
      <c r="N29" s="117"/>
      <c r="O29" s="117"/>
      <c r="P29" s="117"/>
      <c r="Q29" s="117"/>
      <c r="R29" s="7"/>
      <c r="S29" s="117"/>
      <c r="T29" s="96"/>
      <c r="U29" s="179"/>
      <c r="V29" s="15"/>
      <c r="W29"/>
      <c r="X29"/>
      <c r="Y29" s="179" t="s">
        <v>523</v>
      </c>
      <c r="Z29" s="179" t="s">
        <v>523</v>
      </c>
      <c r="AA29" s="117"/>
      <c r="AB29" s="15"/>
      <c r="AC29" s="117"/>
      <c r="AD29" s="117"/>
      <c r="AE29" s="15"/>
      <c r="AF29" s="117"/>
      <c r="AG29" s="117"/>
      <c r="AH29" s="15"/>
      <c r="AI29" s="117"/>
      <c r="AJ29" s="117"/>
      <c r="AK29" s="15"/>
      <c r="AL29" s="117"/>
      <c r="AM29" s="117"/>
      <c r="AN29" s="15"/>
      <c r="AO29" s="117"/>
      <c r="AP29" s="117"/>
      <c r="AQ29"/>
      <c r="AR29" s="108"/>
      <c r="AS29" s="192"/>
      <c r="AT29" s="15"/>
      <c r="AU29" s="15"/>
      <c r="AV29" s="117"/>
      <c r="AW29" s="117"/>
      <c r="AX29" s="117"/>
      <c r="AY29" s="117"/>
      <c r="AZ29" s="15"/>
      <c r="BA29"/>
      <c r="BI29"/>
      <c r="BL29"/>
      <c r="BO29"/>
      <c r="BR29"/>
      <c r="BS29"/>
      <c r="BT29"/>
      <c r="BU29" s="114"/>
    </row>
    <row r="30" spans="1:75" ht="15.75" x14ac:dyDescent="0.25">
      <c r="A30" s="15"/>
      <c r="B30" s="117"/>
      <c r="C30" s="117"/>
      <c r="D30" s="179"/>
      <c r="E30" s="186"/>
      <c r="F30" s="96"/>
      <c r="G30" s="96"/>
      <c r="H30" s="178"/>
      <c r="I30" s="180"/>
      <c r="J30" s="181"/>
      <c r="K30" s="117"/>
      <c r="L30" s="117"/>
      <c r="M30" s="117"/>
      <c r="N30" s="117"/>
      <c r="O30" s="117"/>
      <c r="P30" s="117"/>
      <c r="Q30" s="117"/>
      <c r="R30" s="7"/>
      <c r="S30" s="117"/>
      <c r="T30" s="96"/>
      <c r="U30" s="179"/>
      <c r="V30" s="15"/>
      <c r="W30"/>
      <c r="X30"/>
      <c r="Y30" s="179" t="s">
        <v>523</v>
      </c>
      <c r="Z30" s="179" t="s">
        <v>523</v>
      </c>
      <c r="AA30" s="117"/>
      <c r="AB30" s="15"/>
      <c r="AC30" s="117"/>
      <c r="AD30" s="117"/>
      <c r="AE30" s="15"/>
      <c r="AF30" s="117"/>
      <c r="AG30" s="117"/>
      <c r="AH30" s="15"/>
      <c r="AI30" s="117"/>
      <c r="AJ30" s="117"/>
      <c r="AK30" s="15"/>
      <c r="AL30" s="117"/>
      <c r="AM30" s="117"/>
      <c r="AN30" s="15"/>
      <c r="AO30" s="117"/>
      <c r="AP30" s="117"/>
      <c r="AQ30"/>
      <c r="AR30" s="108"/>
      <c r="AS30" s="192"/>
      <c r="AT30" s="15"/>
      <c r="AU30" s="15"/>
      <c r="AV30" s="117"/>
      <c r="AW30" s="117"/>
      <c r="AX30" s="117"/>
      <c r="AY30" s="117"/>
      <c r="AZ30" s="15"/>
      <c r="BA30"/>
      <c r="BI30"/>
      <c r="BL30"/>
      <c r="BO30"/>
      <c r="BR30"/>
      <c r="BS30"/>
      <c r="BT30"/>
      <c r="BU30" s="114"/>
    </row>
    <row r="31" spans="1:75" ht="15.75" x14ac:dyDescent="0.25">
      <c r="A31" s="15" t="s">
        <v>467</v>
      </c>
      <c r="B31" s="117"/>
      <c r="C31" s="117" t="s">
        <v>475</v>
      </c>
      <c r="D31" s="179" t="s">
        <v>472</v>
      </c>
      <c r="E31" s="186">
        <v>6</v>
      </c>
      <c r="F31" s="96"/>
      <c r="G31" s="96" t="s">
        <v>473</v>
      </c>
      <c r="H31" s="178"/>
      <c r="I31" s="180">
        <v>42347</v>
      </c>
      <c r="J31" s="181">
        <v>0.5081134259259259</v>
      </c>
      <c r="K31" s="191" t="str">
        <f t="shared" ref="K31:K33" si="8">A31&amp;"-"&amp;I31</f>
        <v>Goler6a-42347</v>
      </c>
      <c r="L31" s="117"/>
      <c r="M31" s="117"/>
      <c r="N31" s="117"/>
      <c r="O31" s="117"/>
      <c r="P31" s="117">
        <v>75</v>
      </c>
      <c r="Q31" s="96" t="s">
        <v>499</v>
      </c>
      <c r="R31" s="7" t="s">
        <v>38</v>
      </c>
      <c r="S31" s="117">
        <v>0</v>
      </c>
      <c r="T31" s="96" t="s">
        <v>476</v>
      </c>
      <c r="U31" s="179">
        <v>7.1999999999999995E-2</v>
      </c>
      <c r="V31" s="15" t="s">
        <v>528</v>
      </c>
      <c r="W31">
        <v>1</v>
      </c>
      <c r="X31">
        <v>13</v>
      </c>
      <c r="Y31" s="179" t="s">
        <v>523</v>
      </c>
      <c r="Z31" s="179" t="s">
        <v>523</v>
      </c>
      <c r="AA31" s="117"/>
      <c r="AB31" s="15">
        <v>0.45550291619880601</v>
      </c>
      <c r="AC31" s="117"/>
      <c r="AD31" s="117"/>
      <c r="AE31" s="15">
        <v>-3.95808175483804</v>
      </c>
      <c r="AF31" s="117"/>
      <c r="AG31" s="117"/>
      <c r="AH31" s="15">
        <v>-3.79321330674638</v>
      </c>
      <c r="AI31" s="117"/>
      <c r="AJ31" s="117"/>
      <c r="AK31" s="15">
        <v>-9.6869608314047397</v>
      </c>
      <c r="AL31" s="117"/>
      <c r="AM31" s="117"/>
      <c r="AN31" s="15">
        <v>9.7516443294303592</v>
      </c>
      <c r="AO31" s="117"/>
      <c r="AP31" s="117"/>
      <c r="AQ31">
        <v>-3.69</v>
      </c>
      <c r="AR31" s="108"/>
      <c r="AS31" s="192">
        <v>34.979999999999997</v>
      </c>
      <c r="AT31" s="15">
        <v>-3.0574427408632698</v>
      </c>
      <c r="AU31" s="15">
        <v>6.7606601232088302E-3</v>
      </c>
      <c r="AV31" s="117"/>
      <c r="AW31" s="117"/>
      <c r="AX31" s="117"/>
      <c r="AY31" s="117"/>
      <c r="AZ31" s="15">
        <v>30.878015933547701</v>
      </c>
      <c r="BA31">
        <v>1.7207069430565401E-2</v>
      </c>
      <c r="BE31" s="108">
        <v>1.008122</v>
      </c>
      <c r="BG31" s="175">
        <f t="shared" ref="BG31:BG33" si="9">((((1000+AZ31)/1.008122-1000))-30.91)/1.03091</f>
        <v>-8.0873397080835616</v>
      </c>
      <c r="BI31">
        <v>-0.36807762543017603</v>
      </c>
      <c r="BL31">
        <v>-1.80068972096931</v>
      </c>
      <c r="BO31">
        <v>17.164250162203501</v>
      </c>
      <c r="BR31">
        <v>1.6202666576213599E-2</v>
      </c>
      <c r="BS31">
        <v>1.0601826889244299</v>
      </c>
      <c r="BT31">
        <v>0.97990762687200805</v>
      </c>
      <c r="BU31" s="114">
        <v>0.76434708670518403</v>
      </c>
      <c r="BW31" s="97">
        <f>STDEV(BU31:BU33)</f>
        <v>1.6755614037482394E-2</v>
      </c>
    </row>
    <row r="32" spans="1:75" ht="15.75" x14ac:dyDescent="0.25">
      <c r="A32" s="15" t="s">
        <v>467</v>
      </c>
      <c r="B32" s="117"/>
      <c r="C32" s="117" t="s">
        <v>475</v>
      </c>
      <c r="D32" s="179" t="s">
        <v>472</v>
      </c>
      <c r="E32" s="186">
        <v>6</v>
      </c>
      <c r="F32" s="96"/>
      <c r="G32" s="96" t="s">
        <v>473</v>
      </c>
      <c r="H32" s="178"/>
      <c r="I32" s="180">
        <v>42348</v>
      </c>
      <c r="J32" s="181">
        <v>0.68009259259259258</v>
      </c>
      <c r="K32" s="191" t="str">
        <f t="shared" si="8"/>
        <v>Goler6a-42348</v>
      </c>
      <c r="L32" s="117"/>
      <c r="M32" s="117"/>
      <c r="N32" s="117"/>
      <c r="O32" s="117"/>
      <c r="P32" s="117">
        <v>75</v>
      </c>
      <c r="Q32" s="96" t="s">
        <v>499</v>
      </c>
      <c r="R32" s="7" t="s">
        <v>38</v>
      </c>
      <c r="S32" s="117">
        <v>0</v>
      </c>
      <c r="T32" s="96" t="s">
        <v>476</v>
      </c>
      <c r="U32" s="179">
        <v>7.1999999999999995E-2</v>
      </c>
      <c r="V32" s="15" t="s">
        <v>528</v>
      </c>
      <c r="W32">
        <v>1</v>
      </c>
      <c r="X32">
        <v>13</v>
      </c>
      <c r="Y32" s="179" t="s">
        <v>523</v>
      </c>
      <c r="Z32" s="179" t="s">
        <v>523</v>
      </c>
      <c r="AA32" s="117"/>
      <c r="AB32" s="15">
        <v>0.32457004347158402</v>
      </c>
      <c r="AC32" s="117"/>
      <c r="AD32" s="117"/>
      <c r="AE32" s="15">
        <v>-4.0685145187222602</v>
      </c>
      <c r="AF32" s="117"/>
      <c r="AG32" s="117"/>
      <c r="AH32" s="15">
        <v>-4.0680089252681197</v>
      </c>
      <c r="AI32" s="117"/>
      <c r="AJ32" s="117"/>
      <c r="AK32" s="15">
        <v>-10.1809773799901</v>
      </c>
      <c r="AL32" s="117"/>
      <c r="AM32" s="117"/>
      <c r="AN32" s="15">
        <v>7.9473250433095002</v>
      </c>
      <c r="AO32" s="117"/>
      <c r="AP32" s="117"/>
      <c r="AQ32">
        <v>-3.69</v>
      </c>
      <c r="AR32" s="108"/>
      <c r="AS32" s="192">
        <v>34.979999999999997</v>
      </c>
      <c r="AT32" s="15">
        <v>-3.19298135977172</v>
      </c>
      <c r="AU32" s="15">
        <v>5.6633247351183698E-3</v>
      </c>
      <c r="AV32" s="117"/>
      <c r="AW32" s="117"/>
      <c r="AX32" s="117"/>
      <c r="AY32" s="117"/>
      <c r="AZ32" s="15">
        <v>30.763901120313701</v>
      </c>
      <c r="BA32">
        <v>1.31871405623613E-2</v>
      </c>
      <c r="BE32" s="108">
        <v>1.008122</v>
      </c>
      <c r="BG32" s="175">
        <f t="shared" si="9"/>
        <v>-8.1971411843242947</v>
      </c>
      <c r="BI32">
        <v>-0.39990309351747499</v>
      </c>
      <c r="BL32">
        <v>-2.0773698907118501</v>
      </c>
      <c r="BO32">
        <v>15.709590768747701</v>
      </c>
      <c r="BR32">
        <v>1.6202666576213599E-2</v>
      </c>
      <c r="BS32">
        <v>1.0601826889244299</v>
      </c>
      <c r="BT32">
        <v>0.97990762687200805</v>
      </c>
      <c r="BU32" s="114">
        <v>0.73483458024531401</v>
      </c>
    </row>
    <row r="33" spans="1:75" ht="15.75" x14ac:dyDescent="0.25">
      <c r="A33" s="15" t="s">
        <v>467</v>
      </c>
      <c r="B33" s="117"/>
      <c r="C33" s="117" t="s">
        <v>475</v>
      </c>
      <c r="D33" s="179" t="s">
        <v>472</v>
      </c>
      <c r="E33" s="186">
        <v>6</v>
      </c>
      <c r="F33" s="96"/>
      <c r="G33" s="96" t="s">
        <v>473</v>
      </c>
      <c r="H33" s="178"/>
      <c r="I33" s="180">
        <v>42349</v>
      </c>
      <c r="J33" s="181">
        <v>0.75563657407407403</v>
      </c>
      <c r="K33" s="191" t="str">
        <f t="shared" si="8"/>
        <v>Goler6a-42349</v>
      </c>
      <c r="L33" s="117"/>
      <c r="M33" s="117"/>
      <c r="N33" s="117"/>
      <c r="O33" s="117"/>
      <c r="P33" s="117">
        <v>75</v>
      </c>
      <c r="Q33" s="96" t="s">
        <v>499</v>
      </c>
      <c r="R33" s="7" t="s">
        <v>38</v>
      </c>
      <c r="S33" s="117">
        <v>0</v>
      </c>
      <c r="T33" s="96" t="s">
        <v>476</v>
      </c>
      <c r="U33" s="179">
        <v>7.1999999999999995E-2</v>
      </c>
      <c r="V33" s="15" t="s">
        <v>528</v>
      </c>
      <c r="W33">
        <v>1</v>
      </c>
      <c r="X33">
        <v>13</v>
      </c>
      <c r="Y33" s="179" t="s">
        <v>523</v>
      </c>
      <c r="Z33" s="179" t="s">
        <v>523</v>
      </c>
      <c r="AA33" s="117"/>
      <c r="AB33" s="15">
        <v>0.41608635258305599</v>
      </c>
      <c r="AC33" s="117"/>
      <c r="AD33" s="117"/>
      <c r="AE33" s="15">
        <v>-4.1904499474283199</v>
      </c>
      <c r="AF33" s="117"/>
      <c r="AG33" s="117"/>
      <c r="AH33" s="15">
        <v>-4.0935148819732197</v>
      </c>
      <c r="AI33" s="117"/>
      <c r="AJ33" s="117"/>
      <c r="AK33" s="15">
        <v>-10.581759644569299</v>
      </c>
      <c r="AL33" s="117"/>
      <c r="AM33" s="117"/>
      <c r="AN33" s="15">
        <v>12.8817557368269</v>
      </c>
      <c r="AO33" s="117"/>
      <c r="AP33" s="117"/>
      <c r="AQ33">
        <v>-3.69</v>
      </c>
      <c r="AR33" s="108"/>
      <c r="AS33" s="192">
        <v>34.979999999999997</v>
      </c>
      <c r="AT33" s="15">
        <v>-3.0908546513527</v>
      </c>
      <c r="AU33" s="15">
        <v>5.7456198811285898E-3</v>
      </c>
      <c r="AV33" s="117"/>
      <c r="AW33" s="117"/>
      <c r="AX33" s="117"/>
      <c r="AY33" s="117"/>
      <c r="AZ33" s="15">
        <v>30.6373519048127</v>
      </c>
      <c r="BA33">
        <v>1.39098435081292E-2</v>
      </c>
      <c r="BE33" s="108">
        <v>1.008122</v>
      </c>
      <c r="BG33" s="175">
        <f t="shared" si="9"/>
        <v>-8.3189070645403191</v>
      </c>
      <c r="BI33">
        <v>-0.39937594335078302</v>
      </c>
      <c r="BL33">
        <v>-2.2371292134031502</v>
      </c>
      <c r="BO33">
        <v>20.828429585712001</v>
      </c>
      <c r="BR33">
        <v>1.6202666576213599E-2</v>
      </c>
      <c r="BS33">
        <v>1.0601826889244299</v>
      </c>
      <c r="BT33">
        <v>0.97990762687200805</v>
      </c>
      <c r="BU33" s="114">
        <v>0.73584271443440097</v>
      </c>
    </row>
    <row r="34" spans="1:75" ht="15.75" x14ac:dyDescent="0.25">
      <c r="A34" s="15"/>
      <c r="B34" s="117"/>
      <c r="C34" s="117"/>
      <c r="D34" s="179"/>
      <c r="E34" s="186"/>
      <c r="F34" s="96"/>
      <c r="G34" s="96"/>
      <c r="H34" s="178"/>
      <c r="I34" s="180"/>
      <c r="J34" s="181"/>
      <c r="K34" s="117"/>
      <c r="L34" s="117"/>
      <c r="M34" s="117"/>
      <c r="N34" s="117"/>
      <c r="O34" s="117"/>
      <c r="P34" s="117"/>
      <c r="Q34" s="117"/>
      <c r="R34" s="7"/>
      <c r="S34" s="117"/>
      <c r="T34" s="96"/>
      <c r="U34" s="179"/>
      <c r="V34" s="15"/>
      <c r="W34"/>
      <c r="X34"/>
      <c r="Y34" s="179"/>
      <c r="Z34" s="179"/>
      <c r="AA34" s="117"/>
      <c r="AB34" s="15"/>
      <c r="AC34" s="117"/>
      <c r="AD34" s="117"/>
      <c r="AE34" s="15"/>
      <c r="AF34" s="117"/>
      <c r="AG34" s="117"/>
      <c r="AH34" s="15"/>
      <c r="AI34" s="117"/>
      <c r="AJ34" s="117"/>
      <c r="AK34" s="15"/>
      <c r="AL34" s="117"/>
      <c r="AM34" s="117"/>
      <c r="AN34" s="15"/>
      <c r="AO34" s="117"/>
      <c r="AP34" s="117"/>
      <c r="AQ34"/>
      <c r="AR34" s="108"/>
      <c r="AS34" s="192"/>
      <c r="AT34" s="15"/>
      <c r="AU34" s="15"/>
      <c r="AV34" s="117"/>
      <c r="AW34" s="117"/>
      <c r="AX34" s="117"/>
      <c r="AY34" s="117"/>
      <c r="AZ34" s="15"/>
      <c r="BA34"/>
      <c r="BI34"/>
      <c r="BL34"/>
      <c r="BO34"/>
      <c r="BR34"/>
      <c r="BS34"/>
      <c r="BT34"/>
      <c r="BU34" s="114"/>
    </row>
    <row r="35" spans="1:75" ht="15.75" x14ac:dyDescent="0.25">
      <c r="A35" s="15"/>
      <c r="B35" s="117"/>
      <c r="C35" s="117"/>
      <c r="D35" s="179"/>
      <c r="E35" s="186"/>
      <c r="F35" s="96"/>
      <c r="G35" s="96"/>
      <c r="H35" s="178"/>
      <c r="I35" s="180"/>
      <c r="J35" s="181"/>
      <c r="K35" s="117"/>
      <c r="L35" s="117"/>
      <c r="M35" s="117"/>
      <c r="N35" s="117"/>
      <c r="O35" s="117"/>
      <c r="P35" s="117"/>
      <c r="Q35" s="117"/>
      <c r="R35" s="7"/>
      <c r="S35" s="117"/>
      <c r="T35" s="96"/>
      <c r="U35" s="179"/>
      <c r="V35" s="15"/>
      <c r="W35"/>
      <c r="X35"/>
      <c r="Y35" s="179"/>
      <c r="Z35" s="179"/>
      <c r="AA35" s="117"/>
      <c r="AB35" s="15"/>
      <c r="AC35" s="117"/>
      <c r="AD35" s="117"/>
      <c r="AE35" s="15"/>
      <c r="AF35" s="117"/>
      <c r="AG35" s="117"/>
      <c r="AH35" s="15"/>
      <c r="AI35" s="117"/>
      <c r="AJ35" s="117"/>
      <c r="AK35" s="15"/>
      <c r="AL35" s="117"/>
      <c r="AM35" s="117"/>
      <c r="AN35" s="15"/>
      <c r="AO35" s="117"/>
      <c r="AP35" s="117"/>
      <c r="AQ35"/>
      <c r="AR35" s="108"/>
      <c r="AS35" s="192"/>
      <c r="AT35" s="15"/>
      <c r="AU35" s="15"/>
      <c r="AV35" s="117"/>
      <c r="AW35" s="117"/>
      <c r="AX35" s="117"/>
      <c r="AY35" s="117"/>
      <c r="AZ35" s="15"/>
      <c r="BA35"/>
      <c r="BI35"/>
      <c r="BL35"/>
      <c r="BO35"/>
      <c r="BR35"/>
      <c r="BS35"/>
      <c r="BT35"/>
      <c r="BU35" s="114"/>
    </row>
    <row r="36" spans="1:75" ht="15.75" x14ac:dyDescent="0.25">
      <c r="A36" s="15" t="s">
        <v>468</v>
      </c>
      <c r="B36" s="117"/>
      <c r="C36" s="117" t="s">
        <v>475</v>
      </c>
      <c r="D36" s="179" t="s">
        <v>472</v>
      </c>
      <c r="E36" s="186">
        <v>8</v>
      </c>
      <c r="F36" s="96"/>
      <c r="G36" s="96" t="s">
        <v>473</v>
      </c>
      <c r="H36" s="178"/>
      <c r="I36" s="180">
        <v>42348</v>
      </c>
      <c r="J36" s="181">
        <v>0.91581018518518509</v>
      </c>
      <c r="K36" s="191" t="str">
        <f t="shared" ref="K36:K40" si="10">A36&amp;"-"&amp;I36</f>
        <v>Goler8b-42348</v>
      </c>
      <c r="L36" s="117"/>
      <c r="M36" s="117"/>
      <c r="N36" s="117"/>
      <c r="O36" s="117"/>
      <c r="P36" s="117">
        <v>75</v>
      </c>
      <c r="Q36" s="96" t="s">
        <v>499</v>
      </c>
      <c r="R36" s="7" t="s">
        <v>38</v>
      </c>
      <c r="S36" s="117">
        <v>0</v>
      </c>
      <c r="T36" s="96" t="s">
        <v>476</v>
      </c>
      <c r="U36" s="179">
        <v>7.1999999999999995E-2</v>
      </c>
      <c r="V36" s="15" t="s">
        <v>528</v>
      </c>
      <c r="W36">
        <v>1</v>
      </c>
      <c r="X36">
        <v>13</v>
      </c>
      <c r="Y36" s="179" t="s">
        <v>523</v>
      </c>
      <c r="Z36" s="179" t="s">
        <v>523</v>
      </c>
      <c r="AA36" s="117"/>
      <c r="AB36" s="15">
        <v>-1.2251962252801001</v>
      </c>
      <c r="AC36" s="117"/>
      <c r="AD36" s="117"/>
      <c r="AE36" s="15">
        <v>-4.9452229364554698</v>
      </c>
      <c r="AF36" s="117"/>
      <c r="AG36" s="117"/>
      <c r="AH36" s="15">
        <v>-6.5708219155350696</v>
      </c>
      <c r="AI36" s="117"/>
      <c r="AJ36" s="117"/>
      <c r="AK36" s="15">
        <v>-12.555924635181</v>
      </c>
      <c r="AL36" s="117"/>
      <c r="AM36" s="117"/>
      <c r="AN36" s="15">
        <v>12.60725740541</v>
      </c>
      <c r="AO36" s="117"/>
      <c r="AP36" s="117"/>
      <c r="AQ36">
        <v>-3.69</v>
      </c>
      <c r="AR36" s="108"/>
      <c r="AS36" s="192">
        <v>34.979999999999997</v>
      </c>
      <c r="AT36" s="15">
        <v>-4.81323094541247</v>
      </c>
      <c r="AU36" s="15">
        <v>5.4055547019729398E-3</v>
      </c>
      <c r="AV36" s="117"/>
      <c r="AW36" s="117"/>
      <c r="AX36" s="117"/>
      <c r="AY36" s="117"/>
      <c r="AZ36" s="15">
        <v>29.859144674633502</v>
      </c>
      <c r="BA36">
        <v>1.54682546075442E-2</v>
      </c>
      <c r="BE36" s="108">
        <v>1.008122</v>
      </c>
      <c r="BG36" s="175">
        <f t="shared" ref="BG36:BG40" si="11">((((1000+AZ36)/1.008122-1000))-30.91)/1.03091</f>
        <v>-9.0676994454181603</v>
      </c>
      <c r="BI36">
        <v>-0.45088883602674201</v>
      </c>
      <c r="BL36">
        <v>-2.7167513448944498</v>
      </c>
      <c r="BO36">
        <v>23.862721357653498</v>
      </c>
      <c r="BR36">
        <v>1.6202666576213599E-2</v>
      </c>
      <c r="BS36">
        <v>1.0601826889244299</v>
      </c>
      <c r="BT36">
        <v>0.97990762687200805</v>
      </c>
      <c r="BU36" s="114">
        <v>0.72318879182896501</v>
      </c>
      <c r="BW36" s="97">
        <f>STDEV(BU36:BU40)</f>
        <v>2.4832445559341141E-2</v>
      </c>
    </row>
    <row r="37" spans="1:75" ht="15.75" x14ac:dyDescent="0.25">
      <c r="A37" s="15" t="s">
        <v>468</v>
      </c>
      <c r="B37" s="117"/>
      <c r="C37" s="117" t="s">
        <v>475</v>
      </c>
      <c r="D37" s="179" t="s">
        <v>472</v>
      </c>
      <c r="E37" s="186">
        <v>8</v>
      </c>
      <c r="F37" s="96"/>
      <c r="G37" s="96" t="s">
        <v>473</v>
      </c>
      <c r="H37" s="178"/>
      <c r="I37" s="180">
        <v>42349</v>
      </c>
      <c r="J37" s="181">
        <v>0.59400462962962963</v>
      </c>
      <c r="K37" s="191" t="str">
        <f t="shared" si="10"/>
        <v>Goler8b-42349</v>
      </c>
      <c r="L37" s="117"/>
      <c r="M37" s="117"/>
      <c r="N37" s="117"/>
      <c r="O37" s="117"/>
      <c r="P37" s="117">
        <v>75</v>
      </c>
      <c r="Q37" s="96" t="s">
        <v>499</v>
      </c>
      <c r="R37" s="7" t="s">
        <v>38</v>
      </c>
      <c r="S37" s="117">
        <v>0</v>
      </c>
      <c r="T37" s="96" t="s">
        <v>476</v>
      </c>
      <c r="U37" s="179">
        <v>7.1999999999999995E-2</v>
      </c>
      <c r="V37" s="15" t="s">
        <v>528</v>
      </c>
      <c r="W37">
        <v>1</v>
      </c>
      <c r="X37">
        <v>13</v>
      </c>
      <c r="Y37" s="179" t="s">
        <v>523</v>
      </c>
      <c r="Z37" s="179" t="s">
        <v>523</v>
      </c>
      <c r="AA37" s="117"/>
      <c r="AB37" s="15">
        <v>-0.98419678205828498</v>
      </c>
      <c r="AC37" s="117"/>
      <c r="AD37" s="117"/>
      <c r="AE37" s="15">
        <v>-4.8138983509650402</v>
      </c>
      <c r="AF37" s="117"/>
      <c r="AG37" s="117"/>
      <c r="AH37" s="15">
        <v>-6.1714671904702101</v>
      </c>
      <c r="AI37" s="117"/>
      <c r="AJ37" s="117"/>
      <c r="AK37" s="15">
        <v>-11.5877746672176</v>
      </c>
      <c r="AL37" s="117"/>
      <c r="AM37" s="117"/>
      <c r="AN37" s="15">
        <v>6.15447816709435</v>
      </c>
      <c r="AO37" s="117"/>
      <c r="AP37" s="117"/>
      <c r="AQ37">
        <v>-3.69</v>
      </c>
      <c r="AR37" s="108"/>
      <c r="AS37" s="192">
        <v>34.979999999999997</v>
      </c>
      <c r="AT37" s="15">
        <v>-4.5610857293500002</v>
      </c>
      <c r="AU37" s="15">
        <v>5.7321118556148999E-3</v>
      </c>
      <c r="AV37" s="117"/>
      <c r="AW37" s="117"/>
      <c r="AX37" s="117"/>
      <c r="AY37" s="117"/>
      <c r="AZ37" s="15">
        <v>29.9946503067343</v>
      </c>
      <c r="BA37">
        <v>1.44493135210192E-2</v>
      </c>
      <c r="BE37" s="108">
        <v>1.008122</v>
      </c>
      <c r="BG37" s="175">
        <f t="shared" si="11"/>
        <v>-8.9373156852212929</v>
      </c>
      <c r="BI37">
        <v>-0.42760097903976602</v>
      </c>
      <c r="BL37">
        <v>-2.0023941974444099</v>
      </c>
      <c r="BO37">
        <v>16.813008706156999</v>
      </c>
      <c r="BR37">
        <v>1.6202666576213599E-2</v>
      </c>
      <c r="BS37">
        <v>1.0601826889244299</v>
      </c>
      <c r="BT37">
        <v>0.97990762687200805</v>
      </c>
      <c r="BU37" s="114">
        <v>0.741358608726577</v>
      </c>
    </row>
    <row r="38" spans="1:75" ht="15.75" x14ac:dyDescent="0.25">
      <c r="A38" s="15" t="s">
        <v>468</v>
      </c>
      <c r="B38" s="117"/>
      <c r="C38" s="117" t="s">
        <v>475</v>
      </c>
      <c r="D38" s="179" t="s">
        <v>472</v>
      </c>
      <c r="E38" s="186">
        <v>8</v>
      </c>
      <c r="F38" s="96"/>
      <c r="G38" s="96" t="s">
        <v>473</v>
      </c>
      <c r="H38" s="178"/>
      <c r="I38" s="180">
        <v>42350</v>
      </c>
      <c r="J38" s="181">
        <v>0.35483796296296299</v>
      </c>
      <c r="K38" s="191" t="str">
        <f t="shared" si="10"/>
        <v>Goler8b-42350</v>
      </c>
      <c r="L38" s="117"/>
      <c r="M38" s="117"/>
      <c r="N38" s="117"/>
      <c r="O38" s="117"/>
      <c r="P38" s="117">
        <v>75</v>
      </c>
      <c r="Q38" s="96" t="s">
        <v>499</v>
      </c>
      <c r="R38" s="7" t="s">
        <v>38</v>
      </c>
      <c r="S38" s="117">
        <v>0</v>
      </c>
      <c r="T38" s="96" t="s">
        <v>476</v>
      </c>
      <c r="U38" s="179">
        <v>7.1999999999999995E-2</v>
      </c>
      <c r="V38" s="15" t="s">
        <v>528</v>
      </c>
      <c r="W38">
        <v>1</v>
      </c>
      <c r="X38">
        <v>13</v>
      </c>
      <c r="Y38" s="179" t="s">
        <v>523</v>
      </c>
      <c r="Z38" s="179" t="s">
        <v>523</v>
      </c>
      <c r="AA38" s="117"/>
      <c r="AB38" s="15">
        <v>-1.08587867189686</v>
      </c>
      <c r="AC38" s="117"/>
      <c r="AD38" s="117"/>
      <c r="AE38" s="15">
        <v>-4.9962555423045698</v>
      </c>
      <c r="AF38" s="117"/>
      <c r="AG38" s="117"/>
      <c r="AH38" s="15">
        <v>-6.4224569449143498</v>
      </c>
      <c r="AI38" s="117"/>
      <c r="AJ38" s="117"/>
      <c r="AK38" s="15">
        <v>-12.422588558331199</v>
      </c>
      <c r="AL38" s="117"/>
      <c r="AM38" s="117"/>
      <c r="AN38" s="15">
        <v>8.7473329958756594</v>
      </c>
      <c r="AO38" s="117"/>
      <c r="AP38" s="117"/>
      <c r="AQ38">
        <v>-3.69</v>
      </c>
      <c r="AR38" s="108"/>
      <c r="AS38" s="192">
        <v>34.979999999999997</v>
      </c>
      <c r="AT38" s="15">
        <v>-4.66275617301699</v>
      </c>
      <c r="AU38" s="15">
        <v>5.5157449193985698E-3</v>
      </c>
      <c r="AV38" s="117"/>
      <c r="AW38" s="117"/>
      <c r="AX38" s="117"/>
      <c r="AY38" s="117"/>
      <c r="AZ38" s="15">
        <v>29.805946588096699</v>
      </c>
      <c r="BA38">
        <v>1.50503011923012E-2</v>
      </c>
      <c r="BE38" s="108">
        <v>1.008122</v>
      </c>
      <c r="BG38" s="175">
        <f t="shared" si="11"/>
        <v>-9.1188867388936679</v>
      </c>
      <c r="BI38">
        <v>-0.394941317436457</v>
      </c>
      <c r="BL38">
        <v>-2.4797630250246998</v>
      </c>
      <c r="BO38">
        <v>19.911302741338002</v>
      </c>
      <c r="BR38">
        <v>1.6202666576213599E-2</v>
      </c>
      <c r="BS38">
        <v>1.0601826889244299</v>
      </c>
      <c r="BT38">
        <v>0.97990762687200805</v>
      </c>
      <c r="BU38" s="114">
        <v>0.78085294299274799</v>
      </c>
    </row>
    <row r="39" spans="1:75" ht="15.75" x14ac:dyDescent="0.25">
      <c r="A39" s="15" t="s">
        <v>468</v>
      </c>
      <c r="B39" s="117"/>
      <c r="C39" s="117" t="s">
        <v>475</v>
      </c>
      <c r="D39" s="179" t="s">
        <v>472</v>
      </c>
      <c r="E39" s="186">
        <v>8</v>
      </c>
      <c r="F39" s="96"/>
      <c r="G39" s="96" t="s">
        <v>473</v>
      </c>
      <c r="H39" s="178"/>
      <c r="I39" s="180">
        <v>42424</v>
      </c>
      <c r="J39" s="181">
        <v>0.7066203703703704</v>
      </c>
      <c r="K39" s="191" t="str">
        <f t="shared" si="10"/>
        <v>Goler8b-42424</v>
      </c>
      <c r="L39" s="117"/>
      <c r="M39" s="117"/>
      <c r="N39" s="117"/>
      <c r="O39" s="117"/>
      <c r="P39" s="117">
        <v>75</v>
      </c>
      <c r="Q39" s="96" t="s">
        <v>499</v>
      </c>
      <c r="R39" s="7" t="s">
        <v>38</v>
      </c>
      <c r="S39" s="117">
        <v>0</v>
      </c>
      <c r="T39" s="96" t="s">
        <v>476</v>
      </c>
      <c r="U39" s="179">
        <v>7.1999999999999995E-2</v>
      </c>
      <c r="V39" s="15" t="s">
        <v>526</v>
      </c>
      <c r="W39">
        <v>3</v>
      </c>
      <c r="X39">
        <v>12</v>
      </c>
      <c r="Y39" s="179" t="s">
        <v>523</v>
      </c>
      <c r="Z39" s="179" t="s">
        <v>523</v>
      </c>
      <c r="AA39" s="117"/>
      <c r="AB39" s="15">
        <v>-1.3479193209309499</v>
      </c>
      <c r="AC39" s="117"/>
      <c r="AD39" s="117"/>
      <c r="AE39" s="15">
        <v>-5.0302969596498999</v>
      </c>
      <c r="AF39" s="117"/>
      <c r="AG39" s="117"/>
      <c r="AH39" s="15">
        <v>-6.7659928941939302</v>
      </c>
      <c r="AI39" s="117"/>
      <c r="AJ39" s="117"/>
      <c r="AK39" s="15">
        <v>-12.6299403450294</v>
      </c>
      <c r="AL39" s="117"/>
      <c r="AM39" s="117"/>
      <c r="AN39" s="15">
        <v>11.5594016167557</v>
      </c>
      <c r="AO39" s="117"/>
      <c r="AP39" s="117"/>
      <c r="AQ39">
        <v>-3.69</v>
      </c>
      <c r="AR39" s="108"/>
      <c r="AS39" s="192">
        <v>34.979999999999997</v>
      </c>
      <c r="AT39" s="15">
        <v>-4.9409537688330101</v>
      </c>
      <c r="AU39" s="15">
        <v>6.1899355713580899E-3</v>
      </c>
      <c r="AV39" s="117"/>
      <c r="AW39" s="117"/>
      <c r="AX39" s="117"/>
      <c r="AY39" s="117"/>
      <c r="AZ39" s="15">
        <v>29.771284548115499</v>
      </c>
      <c r="BA39">
        <v>2.0563227954138001E-2</v>
      </c>
      <c r="BE39" s="108">
        <v>1.008122</v>
      </c>
      <c r="BG39" s="175">
        <f t="shared" si="11"/>
        <v>-9.1522386154080699</v>
      </c>
      <c r="BI39">
        <v>-0.43654736819197898</v>
      </c>
      <c r="BL39">
        <v>-2.62097300214691</v>
      </c>
      <c r="BO39">
        <v>23.109045662196301</v>
      </c>
      <c r="BR39">
        <v>1.7930304727628198E-2</v>
      </c>
      <c r="BS39">
        <v>1.05093020153107</v>
      </c>
      <c r="BT39">
        <v>0.989721035107889</v>
      </c>
      <c r="BU39" s="114">
        <v>0.75994554529995695</v>
      </c>
    </row>
    <row r="40" spans="1:75" ht="15.75" x14ac:dyDescent="0.25">
      <c r="A40" s="15" t="s">
        <v>468</v>
      </c>
      <c r="B40" s="117"/>
      <c r="C40" s="117" t="s">
        <v>475</v>
      </c>
      <c r="D40" s="179" t="s">
        <v>472</v>
      </c>
      <c r="E40" s="186">
        <v>8</v>
      </c>
      <c r="F40" s="96"/>
      <c r="G40" s="96" t="s">
        <v>473</v>
      </c>
      <c r="H40" s="178"/>
      <c r="I40" s="180">
        <v>42427</v>
      </c>
      <c r="J40" s="181">
        <v>0.3009027777777778</v>
      </c>
      <c r="K40" s="191" t="str">
        <f t="shared" si="10"/>
        <v>Goler8b-42427</v>
      </c>
      <c r="L40" s="117"/>
      <c r="M40" s="117"/>
      <c r="N40" s="117"/>
      <c r="O40" s="117"/>
      <c r="P40" s="117">
        <v>75</v>
      </c>
      <c r="Q40" s="96" t="s">
        <v>499</v>
      </c>
      <c r="R40" s="7" t="s">
        <v>38</v>
      </c>
      <c r="S40" s="117">
        <v>0</v>
      </c>
      <c r="T40" s="96" t="s">
        <v>476</v>
      </c>
      <c r="U40" s="179">
        <v>7.1999999999999995E-2</v>
      </c>
      <c r="V40" s="15" t="s">
        <v>526</v>
      </c>
      <c r="W40">
        <v>3</v>
      </c>
      <c r="X40">
        <v>12</v>
      </c>
      <c r="Y40" s="179" t="s">
        <v>523</v>
      </c>
      <c r="Z40" s="179" t="s">
        <v>523</v>
      </c>
      <c r="AA40" s="117"/>
      <c r="AB40" s="15">
        <v>-2.0458966892943602</v>
      </c>
      <c r="AC40" s="117"/>
      <c r="AD40" s="117"/>
      <c r="AE40" s="15">
        <v>-5.25812094971237</v>
      </c>
      <c r="AF40" s="117"/>
      <c r="AG40" s="117"/>
      <c r="AH40" s="15">
        <v>-7.7040960710231596</v>
      </c>
      <c r="AI40" s="117"/>
      <c r="AJ40" s="117"/>
      <c r="AK40" s="15">
        <v>-13.3816654400489</v>
      </c>
      <c r="AL40" s="117"/>
      <c r="AM40" s="117"/>
      <c r="AN40" s="15">
        <v>10.1647339609629</v>
      </c>
      <c r="AO40" s="117"/>
      <c r="AP40" s="117"/>
      <c r="AQ40">
        <v>-3.69</v>
      </c>
      <c r="AR40" s="108"/>
      <c r="AS40" s="192">
        <v>34.979999999999997</v>
      </c>
      <c r="AT40" s="15">
        <v>-5.6768735301946496</v>
      </c>
      <c r="AU40" s="15">
        <v>6.5001687045092996E-3</v>
      </c>
      <c r="AV40" s="117"/>
      <c r="AW40" s="117"/>
      <c r="AX40" s="117"/>
      <c r="AY40" s="117"/>
      <c r="AZ40" s="15">
        <v>29.536856467028102</v>
      </c>
      <c r="BA40">
        <v>1.74418048696828E-2</v>
      </c>
      <c r="BE40" s="108">
        <v>1.008122</v>
      </c>
      <c r="BG40" s="175">
        <f t="shared" si="11"/>
        <v>-9.3778057319480226</v>
      </c>
      <c r="BI40">
        <v>-0.435234633185066</v>
      </c>
      <c r="BL40">
        <v>-2.9237559994454898</v>
      </c>
      <c r="BO40">
        <v>22.9197606313035</v>
      </c>
      <c r="BR40">
        <v>1.7930304727628198E-2</v>
      </c>
      <c r="BS40">
        <v>1.05093020153107</v>
      </c>
      <c r="BT40">
        <v>0.989721035107889</v>
      </c>
      <c r="BU40" s="114">
        <v>0.77938583834497999</v>
      </c>
    </row>
    <row r="41" spans="1:75" s="117" customFormat="1" ht="15.75" x14ac:dyDescent="0.25">
      <c r="E41" s="186"/>
      <c r="H41" s="178"/>
      <c r="J41" s="183"/>
      <c r="Y41" s="179"/>
      <c r="Z41" s="179"/>
      <c r="AQ41"/>
      <c r="AR41" s="108"/>
      <c r="AS41" s="192"/>
      <c r="BU41" s="194"/>
    </row>
    <row r="42" spans="1:75" s="117" customFormat="1" ht="15.75" x14ac:dyDescent="0.25">
      <c r="A42" s="15" t="s">
        <v>477</v>
      </c>
      <c r="C42" s="117" t="s">
        <v>494</v>
      </c>
      <c r="D42" s="117" t="s">
        <v>495</v>
      </c>
      <c r="G42" s="96" t="s">
        <v>473</v>
      </c>
      <c r="H42" s="178"/>
      <c r="I42" s="180">
        <v>42423</v>
      </c>
      <c r="J42" s="181">
        <v>0.4831597222222222</v>
      </c>
      <c r="K42" s="191" t="str">
        <f t="shared" ref="K42:K46" si="12">A42&amp;"-"&amp;I42</f>
        <v>Carrara1-42423</v>
      </c>
      <c r="P42" s="117">
        <v>75</v>
      </c>
      <c r="Q42" s="117" t="s">
        <v>38</v>
      </c>
      <c r="R42" s="7" t="s">
        <v>38</v>
      </c>
      <c r="S42" s="117">
        <v>0</v>
      </c>
      <c r="T42" s="96" t="s">
        <v>476</v>
      </c>
      <c r="U42" s="179">
        <v>7.1999999999999995E-2</v>
      </c>
      <c r="V42" s="180" t="s">
        <v>529</v>
      </c>
      <c r="W42" s="15">
        <v>1</v>
      </c>
      <c r="X42" s="15">
        <v>2</v>
      </c>
      <c r="Y42" s="179" t="s">
        <v>523</v>
      </c>
      <c r="Z42" s="179" t="s">
        <v>523</v>
      </c>
      <c r="AB42" s="15">
        <v>5.3472007673532698</v>
      </c>
      <c r="AE42" s="15">
        <v>1.8895334229435801</v>
      </c>
      <c r="AH42" s="15">
        <v>6.8323406584184498</v>
      </c>
      <c r="AK42" s="15">
        <v>2.7595539673377698</v>
      </c>
      <c r="AN42" s="15">
        <v>9.7831257186190097</v>
      </c>
      <c r="AQ42" s="15">
        <v>-3.69</v>
      </c>
      <c r="AR42" s="179"/>
      <c r="AS42" s="192">
        <v>34.979999999999997</v>
      </c>
      <c r="AT42" s="15">
        <v>1.94272423712382</v>
      </c>
      <c r="AU42" s="15">
        <v>5.7253957357336497E-3</v>
      </c>
      <c r="AZ42" s="15">
        <v>36.925307182493498</v>
      </c>
      <c r="BA42" s="15">
        <v>2.35912020629011E-2</v>
      </c>
      <c r="BE42" s="108">
        <v>1.008122</v>
      </c>
      <c r="BF42" s="13"/>
      <c r="BG42" s="175">
        <f t="shared" ref="BG42:BG46" si="13">((((1000+AZ42)/1.008122-1000))-30.91)/1.03091</f>
        <v>-2.2686253135682697</v>
      </c>
      <c r="BI42" s="15">
        <v>-0.54865023370445298</v>
      </c>
      <c r="BK42" s="15">
        <v>1.00102987588355E-2</v>
      </c>
      <c r="BL42" s="15">
        <v>-1.0192018613543099</v>
      </c>
      <c r="BO42" s="15">
        <v>0.34248369569841097</v>
      </c>
      <c r="BR42" s="15">
        <v>1.6383966868645201E-2</v>
      </c>
      <c r="BS42" s="15">
        <v>1.0906536005888401</v>
      </c>
      <c r="BT42" s="15">
        <v>1.01359259004309</v>
      </c>
      <c r="BU42" s="184">
        <v>0.39100058621195299</v>
      </c>
    </row>
    <row r="43" spans="1:75" s="117" customFormat="1" ht="15.75" x14ac:dyDescent="0.25">
      <c r="A43" s="15" t="s">
        <v>478</v>
      </c>
      <c r="C43" s="117" t="s">
        <v>494</v>
      </c>
      <c r="D43" s="117" t="s">
        <v>495</v>
      </c>
      <c r="G43" s="96" t="s">
        <v>473</v>
      </c>
      <c r="H43" s="178"/>
      <c r="I43" s="180">
        <v>42423</v>
      </c>
      <c r="J43" s="181">
        <v>0.72594907407407405</v>
      </c>
      <c r="K43" s="191" t="str">
        <f t="shared" si="12"/>
        <v>Carrara2-42423</v>
      </c>
      <c r="P43" s="117">
        <v>75</v>
      </c>
      <c r="Q43" s="117" t="s">
        <v>38</v>
      </c>
      <c r="R43" s="7" t="s">
        <v>38</v>
      </c>
      <c r="S43" s="117">
        <v>0</v>
      </c>
      <c r="T43" s="96" t="s">
        <v>476</v>
      </c>
      <c r="U43" s="179">
        <v>7.1999999999999995E-2</v>
      </c>
      <c r="V43" s="180" t="s">
        <v>529</v>
      </c>
      <c r="W43" s="15">
        <v>1</v>
      </c>
      <c r="X43" s="15">
        <v>2</v>
      </c>
      <c r="Y43" s="179" t="s">
        <v>523</v>
      </c>
      <c r="Z43" s="179" t="s">
        <v>523</v>
      </c>
      <c r="AB43" s="15">
        <v>5.3548285686848303</v>
      </c>
      <c r="AE43" s="15">
        <v>1.9810631508679799</v>
      </c>
      <c r="AH43" s="15">
        <v>6.9298687156489098</v>
      </c>
      <c r="AK43" s="15">
        <v>3.0993502064995302</v>
      </c>
      <c r="AN43" s="15">
        <v>10.4172063738371</v>
      </c>
      <c r="AQ43" s="15">
        <v>-3.69</v>
      </c>
      <c r="AR43" s="179"/>
      <c r="AS43" s="192">
        <v>34.979999999999997</v>
      </c>
      <c r="AT43" s="15">
        <v>1.9474713490433999</v>
      </c>
      <c r="AU43" s="15">
        <v>6.9905300028961798E-3</v>
      </c>
      <c r="AZ43" s="15">
        <v>37.020122372876202</v>
      </c>
      <c r="BA43" s="15">
        <v>1.3326331914972799E-2</v>
      </c>
      <c r="BE43" s="108">
        <v>1.008122</v>
      </c>
      <c r="BF43" s="13"/>
      <c r="BG43" s="175">
        <f t="shared" si="13"/>
        <v>-2.1773939687585435</v>
      </c>
      <c r="BI43" s="15">
        <v>-0.54943307575139899</v>
      </c>
      <c r="BK43" s="15">
        <v>1.0451172871956901E-2</v>
      </c>
      <c r="BL43" s="15">
        <v>-0.86323590878380896</v>
      </c>
      <c r="BO43" s="15">
        <v>0.78286657226266598</v>
      </c>
      <c r="BR43" s="15">
        <v>1.6383966868645201E-2</v>
      </c>
      <c r="BS43" s="15">
        <v>1.0906536005888401</v>
      </c>
      <c r="BT43" s="15">
        <v>1.01359259004309</v>
      </c>
      <c r="BU43" s="184">
        <v>0.38825456447473</v>
      </c>
    </row>
    <row r="44" spans="1:75" s="117" customFormat="1" ht="15.75" x14ac:dyDescent="0.25">
      <c r="A44" s="15" t="s">
        <v>479</v>
      </c>
      <c r="C44" s="117" t="s">
        <v>494</v>
      </c>
      <c r="D44" s="117" t="s">
        <v>495</v>
      </c>
      <c r="G44" s="96" t="s">
        <v>473</v>
      </c>
      <c r="H44" s="178"/>
      <c r="I44" s="180">
        <v>42427</v>
      </c>
      <c r="J44" s="181">
        <v>0.78432870370370367</v>
      </c>
      <c r="K44" s="191" t="str">
        <f t="shared" si="12"/>
        <v>Carrara3-42427</v>
      </c>
      <c r="P44" s="117">
        <v>75</v>
      </c>
      <c r="Q44" s="117" t="s">
        <v>38</v>
      </c>
      <c r="R44" s="7" t="s">
        <v>38</v>
      </c>
      <c r="S44" s="117">
        <v>0</v>
      </c>
      <c r="T44" s="96" t="s">
        <v>476</v>
      </c>
      <c r="U44" s="179">
        <v>7.1999999999999995E-2</v>
      </c>
      <c r="V44" s="180" t="s">
        <v>526</v>
      </c>
      <c r="W44" s="15">
        <v>3</v>
      </c>
      <c r="X44" s="15">
        <v>12</v>
      </c>
      <c r="Y44" s="179" t="s">
        <v>523</v>
      </c>
      <c r="Z44" s="179" t="s">
        <v>523</v>
      </c>
      <c r="AB44" s="15">
        <v>5.2605110084585096</v>
      </c>
      <c r="AE44" s="15">
        <v>1.9314486422066</v>
      </c>
      <c r="AH44" s="15">
        <v>6.8336743663058002</v>
      </c>
      <c r="AK44" s="15">
        <v>3.1988631795312101</v>
      </c>
      <c r="AN44" s="15">
        <v>8.8363433756651606</v>
      </c>
      <c r="AQ44" s="15">
        <v>-3.69</v>
      </c>
      <c r="AR44" s="179"/>
      <c r="AS44" s="192">
        <v>34.979999999999997</v>
      </c>
      <c r="AT44" s="15">
        <v>1.84871970528662</v>
      </c>
      <c r="AU44" s="15">
        <v>4.7510227289773504E-3</v>
      </c>
      <c r="AZ44" s="15">
        <v>36.968937017824899</v>
      </c>
      <c r="BA44" s="15">
        <v>2.2853870431739001E-2</v>
      </c>
      <c r="BE44" s="108">
        <v>1.008122</v>
      </c>
      <c r="BF44" s="13"/>
      <c r="BG44" s="175">
        <f t="shared" si="13"/>
        <v>-2.2266446084192792</v>
      </c>
      <c r="BI44" s="15">
        <v>-0.499525291371539</v>
      </c>
      <c r="BK44" s="15">
        <v>1.20490096373279E-2</v>
      </c>
      <c r="BL44" s="15">
        <v>-0.66517378476330302</v>
      </c>
      <c r="BO44" s="15">
        <v>-0.58578901490498203</v>
      </c>
      <c r="BR44" s="15">
        <v>1.7930304727628198E-2</v>
      </c>
      <c r="BS44" s="15">
        <v>1.05093020153107</v>
      </c>
      <c r="BT44" s="15">
        <v>0.989721035107889</v>
      </c>
      <c r="BU44" s="184">
        <v>0.43570384442379201</v>
      </c>
    </row>
    <row r="45" spans="1:75" s="117" customFormat="1" ht="15.75" x14ac:dyDescent="0.25">
      <c r="A45" s="15" t="s">
        <v>480</v>
      </c>
      <c r="C45" s="117" t="s">
        <v>494</v>
      </c>
      <c r="D45" s="117" t="s">
        <v>495</v>
      </c>
      <c r="G45" s="96" t="s">
        <v>473</v>
      </c>
      <c r="H45" s="178"/>
      <c r="I45" s="180">
        <v>42431</v>
      </c>
      <c r="J45" s="181">
        <v>0.53729166666666661</v>
      </c>
      <c r="K45" s="191" t="str">
        <f t="shared" si="12"/>
        <v>Carrara4-42431</v>
      </c>
      <c r="P45" s="117">
        <v>75</v>
      </c>
      <c r="Q45" s="117" t="s">
        <v>38</v>
      </c>
      <c r="R45" s="7" t="s">
        <v>38</v>
      </c>
      <c r="S45" s="117">
        <v>0</v>
      </c>
      <c r="T45" s="96" t="s">
        <v>476</v>
      </c>
      <c r="U45" s="179">
        <v>7.1999999999999995E-2</v>
      </c>
      <c r="V45" s="180" t="s">
        <v>526</v>
      </c>
      <c r="W45" s="15">
        <v>3</v>
      </c>
      <c r="X45" s="15">
        <v>12</v>
      </c>
      <c r="Y45" s="179" t="s">
        <v>523</v>
      </c>
      <c r="Z45" s="179" t="s">
        <v>523</v>
      </c>
      <c r="AB45" s="15">
        <v>5.3607419446496296</v>
      </c>
      <c r="AE45" s="15">
        <v>2.0205057027451798</v>
      </c>
      <c r="AH45" s="15">
        <v>7.0213479915716501</v>
      </c>
      <c r="AK45" s="15">
        <v>3.6387843265774702</v>
      </c>
      <c r="AN45" s="15">
        <v>6.6654771794823304</v>
      </c>
      <c r="AQ45" s="15">
        <v>-3.69</v>
      </c>
      <c r="AR45" s="179"/>
      <c r="AS45" s="192">
        <v>34.979999999999997</v>
      </c>
      <c r="AT45" s="15">
        <v>1.9523180135252001</v>
      </c>
      <c r="AU45" s="15">
        <v>5.7502554980557201E-3</v>
      </c>
      <c r="AZ45" s="15">
        <v>37.060974597864799</v>
      </c>
      <c r="BA45" s="15">
        <v>1.3386357517136399E-2</v>
      </c>
      <c r="BE45" s="108">
        <v>1.008122</v>
      </c>
      <c r="BF45" s="13"/>
      <c r="BG45" s="175">
        <f t="shared" si="13"/>
        <v>-2.1380858852209523</v>
      </c>
      <c r="BI45" s="15">
        <v>-0.50338153534591501</v>
      </c>
      <c r="BK45" s="15">
        <v>9.7081120286811803E-3</v>
      </c>
      <c r="BL45" s="15">
        <v>-0.40463230102181003</v>
      </c>
      <c r="BO45" s="15">
        <v>-3.0164689274637899</v>
      </c>
      <c r="BR45" s="15">
        <v>1.7930304727628198E-2</v>
      </c>
      <c r="BS45" s="15">
        <v>1.05093020153107</v>
      </c>
      <c r="BT45" s="15">
        <v>0.989721035107889</v>
      </c>
      <c r="BU45" s="184">
        <v>0.42790534748882703</v>
      </c>
    </row>
    <row r="46" spans="1:75" s="117" customFormat="1" ht="15.75" x14ac:dyDescent="0.25">
      <c r="A46" s="15" t="s">
        <v>481</v>
      </c>
      <c r="C46" s="117" t="s">
        <v>494</v>
      </c>
      <c r="D46" s="117" t="s">
        <v>495</v>
      </c>
      <c r="G46" s="96" t="s">
        <v>473</v>
      </c>
      <c r="H46" s="178"/>
      <c r="I46" s="180">
        <v>42435</v>
      </c>
      <c r="J46" s="181">
        <v>0.53344907407407405</v>
      </c>
      <c r="K46" s="191" t="str">
        <f t="shared" si="12"/>
        <v>Carrara5-42435</v>
      </c>
      <c r="P46" s="117">
        <v>75</v>
      </c>
      <c r="Q46" s="117" t="s">
        <v>38</v>
      </c>
      <c r="R46" s="7" t="s">
        <v>38</v>
      </c>
      <c r="S46" s="117">
        <v>0</v>
      </c>
      <c r="T46" s="96" t="s">
        <v>476</v>
      </c>
      <c r="U46" s="179">
        <v>7.1999999999999995E-2</v>
      </c>
      <c r="V46" s="180" t="s">
        <v>526</v>
      </c>
      <c r="W46" s="15">
        <v>3</v>
      </c>
      <c r="X46" s="15">
        <v>12</v>
      </c>
      <c r="Y46" s="179" t="s">
        <v>523</v>
      </c>
      <c r="Z46" s="179" t="s">
        <v>523</v>
      </c>
      <c r="AB46" s="15">
        <v>5.3283990182954302</v>
      </c>
      <c r="AE46" s="15">
        <v>1.8907900703213201</v>
      </c>
      <c r="AH46" s="15">
        <v>6.84583018747057</v>
      </c>
      <c r="AK46" s="15">
        <v>3.0393835234580702</v>
      </c>
      <c r="AN46" s="15">
        <v>8.0548994443640893</v>
      </c>
      <c r="AQ46" s="15">
        <v>-3.69</v>
      </c>
      <c r="AR46" s="179"/>
      <c r="AS46" s="192">
        <v>34.979999999999997</v>
      </c>
      <c r="AT46" s="15">
        <v>1.9226259865408999</v>
      </c>
      <c r="AU46" s="15">
        <v>6.2088056657650598E-3</v>
      </c>
      <c r="AZ46" s="15">
        <v>36.926652976238003</v>
      </c>
      <c r="BA46" s="15">
        <v>1.31273662283785E-2</v>
      </c>
      <c r="BE46" s="108">
        <v>1.008122</v>
      </c>
      <c r="BF46" s="13"/>
      <c r="BG46" s="175">
        <f t="shared" si="13"/>
        <v>-2.2673303884338378</v>
      </c>
      <c r="BI46" s="15">
        <v>-0.51720937282544499</v>
      </c>
      <c r="BK46" s="15">
        <v>1.03866370389856E-2</v>
      </c>
      <c r="BL46" s="15">
        <v>-0.74292062284727101</v>
      </c>
      <c r="BO46" s="15">
        <v>-1.35215610649558</v>
      </c>
      <c r="BR46" s="15">
        <v>1.7930304727628198E-2</v>
      </c>
      <c r="BS46" s="15">
        <v>1.05093020153107</v>
      </c>
      <c r="BT46" s="15">
        <v>0.989721035107889</v>
      </c>
      <c r="BU46" s="184">
        <v>0.416452250624746</v>
      </c>
    </row>
    <row r="47" spans="1:75" s="117" customFormat="1" ht="15.75" x14ac:dyDescent="0.25">
      <c r="A47" s="15"/>
      <c r="H47" s="178"/>
      <c r="I47" s="15"/>
      <c r="J47" s="15"/>
      <c r="R47" s="7"/>
      <c r="T47" s="96"/>
      <c r="U47" s="179"/>
      <c r="V47" s="180"/>
      <c r="W47" s="15"/>
      <c r="X47" s="15"/>
      <c r="Y47" s="179" t="s">
        <v>523</v>
      </c>
      <c r="Z47" s="179" t="s">
        <v>523</v>
      </c>
      <c r="AB47" s="15"/>
      <c r="AE47" s="15"/>
      <c r="AH47" s="15"/>
      <c r="AK47" s="15"/>
      <c r="AN47" s="15"/>
      <c r="AQ47" s="15"/>
      <c r="AR47" s="179"/>
      <c r="AS47" s="192"/>
      <c r="AT47" s="15"/>
      <c r="AU47" s="15"/>
      <c r="AZ47" s="15"/>
      <c r="BA47" s="15"/>
      <c r="BI47" s="15"/>
      <c r="BK47" s="15"/>
      <c r="BL47" s="15"/>
      <c r="BO47" s="15"/>
      <c r="BR47" s="15"/>
      <c r="BS47" s="15"/>
      <c r="BT47" s="15"/>
      <c r="BU47" s="184"/>
    </row>
    <row r="48" spans="1:75" s="117" customFormat="1" ht="15.75" x14ac:dyDescent="0.25">
      <c r="A48" s="15" t="s">
        <v>482</v>
      </c>
      <c r="C48" s="117" t="s">
        <v>494</v>
      </c>
      <c r="D48" s="117" t="s">
        <v>472</v>
      </c>
      <c r="G48" s="96" t="s">
        <v>473</v>
      </c>
      <c r="H48" s="178"/>
      <c r="I48" s="180">
        <v>42423</v>
      </c>
      <c r="J48" s="181">
        <v>0.56436342592592592</v>
      </c>
      <c r="K48" s="191" t="str">
        <f t="shared" ref="K48:K51" si="14">A48&amp;"-"&amp;I48</f>
        <v>Ooids1-42423</v>
      </c>
      <c r="P48" s="117">
        <v>75</v>
      </c>
      <c r="Q48" s="117" t="s">
        <v>38</v>
      </c>
      <c r="R48" s="7" t="s">
        <v>38</v>
      </c>
      <c r="S48" s="117">
        <v>0</v>
      </c>
      <c r="T48" s="96" t="s">
        <v>476</v>
      </c>
      <c r="U48" s="179">
        <v>7.1999999999999995E-2</v>
      </c>
      <c r="V48" s="180" t="s">
        <v>529</v>
      </c>
      <c r="W48" s="15">
        <v>1</v>
      </c>
      <c r="X48" s="15">
        <v>2</v>
      </c>
      <c r="Y48" s="179" t="s">
        <v>523</v>
      </c>
      <c r="Z48" s="179" t="s">
        <v>523</v>
      </c>
      <c r="AB48" s="15">
        <v>8.12586194654153</v>
      </c>
      <c r="AE48" s="15">
        <v>4.2109730808013</v>
      </c>
      <c r="AH48" s="15">
        <v>12.3590881938237</v>
      </c>
      <c r="AK48" s="15">
        <v>8.4014711082500408</v>
      </c>
      <c r="AN48" s="15">
        <v>8.4997620107979603</v>
      </c>
      <c r="AQ48" s="15">
        <v>-3.69</v>
      </c>
      <c r="AR48" s="179"/>
      <c r="AS48" s="192">
        <v>34.979999999999997</v>
      </c>
      <c r="AT48" s="15">
        <v>4.8202388567270003</v>
      </c>
      <c r="AU48" s="15">
        <v>4.8741519137031298E-3</v>
      </c>
      <c r="AZ48" s="15">
        <v>39.324045456016997</v>
      </c>
      <c r="BA48" s="15">
        <v>2.2396816066174999E-2</v>
      </c>
      <c r="BE48" s="108">
        <v>1.008122</v>
      </c>
      <c r="BF48" s="13"/>
      <c r="BG48" s="175">
        <f t="shared" ref="BG48:BG51" si="15">((((1000+AZ48)/1.008122-1000))-30.91)/1.03091</f>
        <v>3.9444919242067986E-2</v>
      </c>
      <c r="BI48" s="15">
        <v>-0.19730557791190301</v>
      </c>
      <c r="BK48" s="15">
        <v>1.0771864985008E-2</v>
      </c>
      <c r="BL48" s="15">
        <v>-3.7828580710363997E-2</v>
      </c>
      <c r="BO48" s="15">
        <v>-8.3830853569892394</v>
      </c>
      <c r="BR48" s="15">
        <v>1.6383966868645201E-2</v>
      </c>
      <c r="BS48" s="15">
        <v>1.0906536005888401</v>
      </c>
      <c r="BT48" s="15">
        <v>1.01359259004309</v>
      </c>
      <c r="BU48" s="184">
        <v>0.68604799603146305</v>
      </c>
    </row>
    <row r="49" spans="1:74" s="117" customFormat="1" ht="15.75" x14ac:dyDescent="0.25">
      <c r="A49" s="15" t="s">
        <v>483</v>
      </c>
      <c r="C49" s="117" t="s">
        <v>494</v>
      </c>
      <c r="D49" s="117" t="s">
        <v>472</v>
      </c>
      <c r="G49" s="96" t="s">
        <v>473</v>
      </c>
      <c r="H49" s="178"/>
      <c r="I49" s="180">
        <v>42425</v>
      </c>
      <c r="J49" s="181">
        <v>0.77630787037037041</v>
      </c>
      <c r="K49" s="191" t="str">
        <f t="shared" si="14"/>
        <v>Ooids3-42425</v>
      </c>
      <c r="P49" s="117">
        <v>75</v>
      </c>
      <c r="Q49" s="117" t="s">
        <v>38</v>
      </c>
      <c r="R49" s="7" t="s">
        <v>38</v>
      </c>
      <c r="S49" s="117">
        <v>0</v>
      </c>
      <c r="T49" s="96" t="s">
        <v>476</v>
      </c>
      <c r="U49" s="179">
        <v>7.1999999999999995E-2</v>
      </c>
      <c r="V49" s="180" t="s">
        <v>526</v>
      </c>
      <c r="W49" s="15">
        <v>3</v>
      </c>
      <c r="X49" s="15">
        <v>12</v>
      </c>
      <c r="Y49" s="179" t="s">
        <v>523</v>
      </c>
      <c r="Z49" s="179" t="s">
        <v>523</v>
      </c>
      <c r="AB49" s="15">
        <v>8.0765496089171993</v>
      </c>
      <c r="AE49" s="15">
        <v>4.2515765697483099</v>
      </c>
      <c r="AH49" s="15">
        <v>12.3742123784358</v>
      </c>
      <c r="AK49" s="15">
        <v>8.6300225673503608</v>
      </c>
      <c r="AN49" s="15">
        <v>7.4646427103290902</v>
      </c>
      <c r="AQ49" s="15">
        <v>-3.69</v>
      </c>
      <c r="AR49" s="179"/>
      <c r="AS49" s="192">
        <v>34.979999999999997</v>
      </c>
      <c r="AT49" s="15">
        <v>4.7661468798583897</v>
      </c>
      <c r="AU49" s="15">
        <v>5.9175649112443596E-3</v>
      </c>
      <c r="AZ49" s="15">
        <v>39.366229157719197</v>
      </c>
      <c r="BA49" s="15">
        <v>2.1202871977715299E-2</v>
      </c>
      <c r="BE49" s="108">
        <v>1.008122</v>
      </c>
      <c r="BF49" s="13"/>
      <c r="BG49" s="175">
        <f t="shared" si="15"/>
        <v>8.0034152041134607E-2</v>
      </c>
      <c r="BI49" s="15">
        <v>-0.17166507113725599</v>
      </c>
      <c r="BK49" s="15">
        <v>1.0761348248101999E-2</v>
      </c>
      <c r="BL49" s="15">
        <v>0.10792730888666099</v>
      </c>
      <c r="BO49" s="15">
        <v>-9.4279382603187791</v>
      </c>
      <c r="BR49" s="15">
        <v>1.7930304727628198E-2</v>
      </c>
      <c r="BS49" s="15">
        <v>1.05093020153107</v>
      </c>
      <c r="BT49" s="15">
        <v>0.989721035107889</v>
      </c>
      <c r="BU49" s="184">
        <v>0.682427015322007</v>
      </c>
    </row>
    <row r="50" spans="1:74" s="117" customFormat="1" ht="15.75" x14ac:dyDescent="0.25">
      <c r="A50" s="15" t="s">
        <v>484</v>
      </c>
      <c r="C50" s="117" t="s">
        <v>494</v>
      </c>
      <c r="D50" s="117" t="s">
        <v>472</v>
      </c>
      <c r="G50" s="96" t="s">
        <v>473</v>
      </c>
      <c r="H50" s="178"/>
      <c r="I50" s="180">
        <v>42429</v>
      </c>
      <c r="J50" s="181">
        <v>0.54749999999999999</v>
      </c>
      <c r="K50" s="191" t="str">
        <f t="shared" si="14"/>
        <v>Ooids4-42429</v>
      </c>
      <c r="P50" s="117">
        <v>75</v>
      </c>
      <c r="Q50" s="117" t="s">
        <v>38</v>
      </c>
      <c r="R50" s="7" t="s">
        <v>38</v>
      </c>
      <c r="S50" s="117">
        <v>0</v>
      </c>
      <c r="T50" s="96" t="s">
        <v>476</v>
      </c>
      <c r="U50" s="179">
        <v>7.1999999999999995E-2</v>
      </c>
      <c r="V50" s="180" t="s">
        <v>526</v>
      </c>
      <c r="W50" s="15">
        <v>3</v>
      </c>
      <c r="X50" s="15">
        <v>12</v>
      </c>
      <c r="Y50" s="179" t="s">
        <v>523</v>
      </c>
      <c r="Z50" s="179" t="s">
        <v>523</v>
      </c>
      <c r="AB50" s="15">
        <v>7.8536518165800198</v>
      </c>
      <c r="AE50" s="15">
        <v>3.99141522696788</v>
      </c>
      <c r="AH50" s="15">
        <v>11.8610886668011</v>
      </c>
      <c r="AK50" s="15">
        <v>8.1349164414324306</v>
      </c>
      <c r="AN50" s="15">
        <v>7.0157529865378203</v>
      </c>
      <c r="AQ50" s="15">
        <v>-3.69</v>
      </c>
      <c r="AR50" s="179"/>
      <c r="AS50" s="192">
        <v>34.979999999999997</v>
      </c>
      <c r="AT50" s="15">
        <v>4.5380497772391104</v>
      </c>
      <c r="AU50" s="15">
        <v>4.7370419756260704E-3</v>
      </c>
      <c r="AZ50" s="15">
        <v>39.097199441412897</v>
      </c>
      <c r="BA50" s="15">
        <v>1.9851573071701201E-2</v>
      </c>
      <c r="BE50" s="108">
        <v>1.008122</v>
      </c>
      <c r="BF50" s="13"/>
      <c r="BG50" s="175">
        <f t="shared" si="15"/>
        <v>-0.1788267194434735</v>
      </c>
      <c r="BI50" s="15">
        <v>-0.19577987296295499</v>
      </c>
      <c r="BK50" s="15">
        <v>9.3007909632386292E-3</v>
      </c>
      <c r="BL50" s="15">
        <v>0.13512782475721799</v>
      </c>
      <c r="BO50" s="15">
        <v>-9.1315493921942892</v>
      </c>
      <c r="BR50" s="15">
        <v>1.7930304727628198E-2</v>
      </c>
      <c r="BS50" s="15">
        <v>1.05093020153107</v>
      </c>
      <c r="BT50" s="15">
        <v>0.989721035107889</v>
      </c>
      <c r="BU50" s="184">
        <v>0.66638081321466502</v>
      </c>
    </row>
    <row r="51" spans="1:74" s="117" customFormat="1" ht="15.75" x14ac:dyDescent="0.25">
      <c r="A51" s="15" t="s">
        <v>485</v>
      </c>
      <c r="C51" s="117" t="s">
        <v>494</v>
      </c>
      <c r="D51" s="117" t="s">
        <v>472</v>
      </c>
      <c r="G51" s="96" t="s">
        <v>473</v>
      </c>
      <c r="H51" s="178"/>
      <c r="I51" s="180">
        <v>42433</v>
      </c>
      <c r="J51" s="181">
        <v>0.57024305555555554</v>
      </c>
      <c r="K51" s="191" t="str">
        <f t="shared" si="14"/>
        <v>Ooids5-42433</v>
      </c>
      <c r="P51" s="117">
        <v>75</v>
      </c>
      <c r="Q51" s="117" t="s">
        <v>38</v>
      </c>
      <c r="R51" s="7" t="s">
        <v>38</v>
      </c>
      <c r="S51" s="117">
        <v>0</v>
      </c>
      <c r="T51" s="96" t="s">
        <v>476</v>
      </c>
      <c r="U51" s="179">
        <v>7.1999999999999995E-2</v>
      </c>
      <c r="V51" s="180" t="s">
        <v>526</v>
      </c>
      <c r="W51" s="15">
        <v>3</v>
      </c>
      <c r="X51" s="15">
        <v>12</v>
      </c>
      <c r="Y51" s="179" t="s">
        <v>523</v>
      </c>
      <c r="Z51" s="179" t="s">
        <v>523</v>
      </c>
      <c r="AB51" s="15">
        <v>8.01092194528559</v>
      </c>
      <c r="AE51" s="15">
        <v>4.2187694772868296</v>
      </c>
      <c r="AH51" s="15">
        <v>12.308477499684001</v>
      </c>
      <c r="AK51" s="15">
        <v>8.9740848148694692</v>
      </c>
      <c r="AN51" s="15">
        <v>5.2375271734166304</v>
      </c>
      <c r="AQ51" s="15">
        <v>-3.69</v>
      </c>
      <c r="AR51" s="179"/>
      <c r="AS51" s="192">
        <v>34.979999999999997</v>
      </c>
      <c r="AT51" s="15">
        <v>4.6973691084734597</v>
      </c>
      <c r="AU51" s="15">
        <v>7.1003763855679398E-3</v>
      </c>
      <c r="AZ51" s="15">
        <v>39.332391246200203</v>
      </c>
      <c r="BA51" s="15">
        <v>1.6240748607753201E-2</v>
      </c>
      <c r="BE51" s="108">
        <v>1.008122</v>
      </c>
      <c r="BF51" s="13"/>
      <c r="BG51" s="175">
        <f t="shared" si="15"/>
        <v>4.7475253398737122E-2</v>
      </c>
      <c r="BI51" s="15">
        <v>-0.137325018491472</v>
      </c>
      <c r="BK51" s="15">
        <v>9.9767838641618093E-3</v>
      </c>
      <c r="BL51" s="15">
        <v>0.51445838577583103</v>
      </c>
      <c r="BO51" s="15">
        <v>-11.485666785908</v>
      </c>
      <c r="BR51" s="15">
        <v>1.7930304727628198E-2</v>
      </c>
      <c r="BS51" s="15">
        <v>1.05093020153107</v>
      </c>
      <c r="BT51" s="15">
        <v>0.989721035107889</v>
      </c>
      <c r="BU51" s="184">
        <v>0.720751782968864</v>
      </c>
    </row>
    <row r="52" spans="1:74" s="117" customFormat="1" ht="15.75" x14ac:dyDescent="0.25">
      <c r="A52" s="15"/>
      <c r="G52" s="96"/>
      <c r="H52" s="178"/>
      <c r="I52" s="15"/>
      <c r="J52" s="15"/>
      <c r="R52" s="7"/>
      <c r="T52" s="96"/>
      <c r="U52" s="179"/>
      <c r="V52" s="15"/>
      <c r="Y52" s="179"/>
      <c r="Z52" s="179"/>
      <c r="AB52" s="15"/>
      <c r="AE52" s="15"/>
      <c r="AH52" s="15"/>
      <c r="AK52" s="15"/>
      <c r="AN52" s="15"/>
      <c r="AQ52" s="15"/>
      <c r="AR52" s="179"/>
      <c r="AS52" s="192"/>
      <c r="BI52" s="15"/>
      <c r="BK52" s="15"/>
      <c r="BL52" s="15"/>
      <c r="BO52" s="15"/>
      <c r="BR52" s="15"/>
      <c r="BS52" s="15"/>
      <c r="BT52" s="15"/>
      <c r="BU52" s="184"/>
    </row>
    <row r="53" spans="1:74" ht="15.75" x14ac:dyDescent="0.25">
      <c r="A53" s="15"/>
      <c r="B53" s="117"/>
      <c r="C53" s="117"/>
      <c r="D53" s="117"/>
      <c r="E53" s="117"/>
      <c r="F53" s="117"/>
      <c r="G53" s="96"/>
      <c r="H53" s="178"/>
      <c r="I53" s="15"/>
      <c r="J53" s="15"/>
      <c r="K53" s="117"/>
      <c r="L53" s="117"/>
      <c r="M53" s="117"/>
      <c r="N53" s="117"/>
      <c r="O53" s="117"/>
      <c r="P53" s="117"/>
      <c r="Q53" s="117"/>
      <c r="R53" s="7"/>
      <c r="S53" s="117"/>
      <c r="T53" s="96"/>
      <c r="U53" s="179"/>
      <c r="V53" s="15"/>
      <c r="W53" s="117"/>
      <c r="X53" s="117"/>
      <c r="Y53" s="179"/>
      <c r="Z53" s="179"/>
      <c r="AA53" s="117"/>
      <c r="AB53" s="15"/>
      <c r="AC53" s="117"/>
      <c r="AD53" s="117"/>
      <c r="AE53" s="15"/>
      <c r="AF53" s="117"/>
      <c r="AG53" s="117"/>
      <c r="AH53" s="15"/>
      <c r="AI53" s="117"/>
      <c r="AJ53" s="117"/>
      <c r="AK53" s="15"/>
      <c r="AL53" s="117"/>
      <c r="AM53" s="117"/>
      <c r="AN53" s="15"/>
      <c r="AO53" s="117"/>
      <c r="AP53" s="117"/>
      <c r="AQ53"/>
      <c r="AR53" s="108"/>
      <c r="AS53" s="192"/>
      <c r="AT53" s="117"/>
      <c r="AU53" s="117"/>
      <c r="AV53" s="117"/>
      <c r="AW53" s="117"/>
      <c r="AX53" s="117"/>
      <c r="AY53" s="117"/>
      <c r="AZ53" s="117"/>
      <c r="BI53"/>
      <c r="BK53"/>
      <c r="BL53"/>
      <c r="BO53"/>
      <c r="BR53"/>
      <c r="BS53"/>
      <c r="BT53"/>
      <c r="BU53" s="114"/>
    </row>
    <row r="54" spans="1:74" ht="15.75" x14ac:dyDescent="0.25">
      <c r="A54" s="15"/>
      <c r="B54" s="117"/>
      <c r="C54" s="117"/>
      <c r="D54" s="117"/>
      <c r="E54" s="117"/>
      <c r="F54" s="117"/>
      <c r="G54" s="96"/>
      <c r="H54" s="178"/>
      <c r="I54" s="15"/>
      <c r="J54" s="15"/>
      <c r="K54" s="117"/>
      <c r="L54" s="117"/>
      <c r="M54" s="117"/>
      <c r="N54" s="117"/>
      <c r="O54" s="117"/>
      <c r="P54" s="117"/>
      <c r="Q54" s="117"/>
      <c r="R54" s="7"/>
      <c r="S54" s="117"/>
      <c r="T54" s="96"/>
      <c r="U54" s="179"/>
      <c r="V54" s="15"/>
      <c r="W54" s="117"/>
      <c r="X54" s="117"/>
      <c r="Y54" s="179"/>
      <c r="Z54" s="179"/>
      <c r="AA54" s="117"/>
      <c r="AB54" s="15"/>
      <c r="AC54" s="117"/>
      <c r="AD54" s="117"/>
      <c r="AE54" s="15"/>
      <c r="AF54" s="117"/>
      <c r="AG54" s="117"/>
      <c r="AH54" s="15"/>
      <c r="AI54" s="117"/>
      <c r="AJ54" s="117"/>
      <c r="AK54" s="15"/>
      <c r="AL54" s="117"/>
      <c r="AM54" s="117"/>
      <c r="AN54" s="15"/>
      <c r="AO54" s="117"/>
      <c r="AP54" s="117"/>
      <c r="AQ54"/>
      <c r="AR54" s="108"/>
      <c r="AS54" s="192"/>
      <c r="AT54" s="117"/>
      <c r="AU54" s="117"/>
      <c r="AV54" s="117"/>
      <c r="AW54" s="117"/>
      <c r="AX54" s="117"/>
      <c r="AY54" s="117"/>
      <c r="AZ54" s="117"/>
      <c r="BI54" s="15"/>
      <c r="BJ54" s="117"/>
      <c r="BK54" s="15"/>
      <c r="BL54" s="15"/>
      <c r="BM54" s="117"/>
      <c r="BN54" s="117"/>
      <c r="BO54" s="15"/>
      <c r="BP54" s="117"/>
      <c r="BQ54" s="117"/>
      <c r="BR54" s="15"/>
      <c r="BS54" s="15"/>
      <c r="BT54" s="15"/>
      <c r="BU54" s="184"/>
      <c r="BV54" s="117"/>
    </row>
    <row r="55" spans="1:74" ht="15.75" x14ac:dyDescent="0.25">
      <c r="A55" s="15"/>
      <c r="B55" s="117"/>
      <c r="C55" s="117"/>
      <c r="D55" s="117"/>
      <c r="E55" s="117"/>
      <c r="F55" s="117"/>
      <c r="G55" s="96"/>
      <c r="H55" s="178"/>
      <c r="I55" s="15"/>
      <c r="J55" s="15"/>
      <c r="K55" s="117"/>
      <c r="L55" s="117"/>
      <c r="M55" s="117"/>
      <c r="N55" s="117"/>
      <c r="O55" s="117"/>
      <c r="P55" s="117"/>
      <c r="Q55" s="117"/>
      <c r="R55" s="7"/>
      <c r="S55" s="117"/>
      <c r="T55" s="96"/>
      <c r="U55" s="179"/>
      <c r="V55" s="15"/>
      <c r="W55" s="117"/>
      <c r="X55" s="117"/>
      <c r="Y55" s="179"/>
      <c r="Z55" s="179"/>
      <c r="AA55" s="117"/>
      <c r="AB55" s="15"/>
      <c r="AC55" s="117"/>
      <c r="AD55" s="117"/>
      <c r="AE55" s="15"/>
      <c r="AF55" s="117"/>
      <c r="AG55" s="117"/>
      <c r="AH55" s="15"/>
      <c r="AI55" s="117"/>
      <c r="AJ55" s="117"/>
      <c r="AK55" s="15"/>
      <c r="AL55" s="117"/>
      <c r="AM55" s="117"/>
      <c r="AN55" s="15"/>
      <c r="AO55" s="117"/>
      <c r="AP55" s="117"/>
      <c r="AQ55"/>
      <c r="AR55" s="108"/>
      <c r="AS55" s="192"/>
      <c r="AT55" s="117"/>
      <c r="AU55" s="117"/>
      <c r="AV55" s="117"/>
      <c r="AW55" s="117"/>
      <c r="AX55" s="117"/>
      <c r="AY55" s="117"/>
      <c r="AZ55" s="117"/>
      <c r="BI55" s="15"/>
      <c r="BJ55" s="117"/>
      <c r="BK55" s="15"/>
      <c r="BL55" s="15"/>
      <c r="BM55" s="117"/>
      <c r="BN55" s="117"/>
      <c r="BO55" s="15"/>
      <c r="BP55" s="117"/>
      <c r="BQ55" s="117"/>
      <c r="BR55" s="15"/>
      <c r="BS55" s="15"/>
      <c r="BT55" s="15"/>
      <c r="BU55" s="184"/>
      <c r="BV55" s="117"/>
    </row>
    <row r="56" spans="1:74" ht="15.75" x14ac:dyDescent="0.25">
      <c r="A56" s="15"/>
      <c r="B56" s="117"/>
      <c r="C56" s="117"/>
      <c r="D56" s="117"/>
      <c r="E56" s="117"/>
      <c r="F56" s="117"/>
      <c r="G56" s="96"/>
      <c r="H56" s="178"/>
      <c r="I56" s="15"/>
      <c r="J56" s="15"/>
      <c r="K56" s="117"/>
      <c r="L56" s="117"/>
      <c r="M56" s="117"/>
      <c r="N56" s="117"/>
      <c r="O56" s="117"/>
      <c r="P56" s="117"/>
      <c r="Q56" s="117"/>
      <c r="R56" s="7"/>
      <c r="S56" s="117"/>
      <c r="T56" s="96"/>
      <c r="U56" s="179"/>
      <c r="V56" s="15"/>
      <c r="W56" s="117"/>
      <c r="X56" s="117"/>
      <c r="Y56" s="179"/>
      <c r="Z56" s="179"/>
      <c r="AA56" s="117"/>
      <c r="AB56" s="15"/>
      <c r="AC56" s="117"/>
      <c r="AD56" s="117"/>
      <c r="AE56" s="15"/>
      <c r="AF56" s="117"/>
      <c r="AG56" s="117"/>
      <c r="AH56" s="15"/>
      <c r="AI56" s="117"/>
      <c r="AJ56" s="117"/>
      <c r="AK56" s="15"/>
      <c r="AL56" s="117"/>
      <c r="AM56" s="117"/>
      <c r="AN56" s="15"/>
      <c r="AO56" s="117"/>
      <c r="AP56" s="117"/>
      <c r="AQ56"/>
      <c r="AR56" s="108"/>
      <c r="AS56" s="192"/>
      <c r="AT56" s="117"/>
      <c r="AU56" s="117"/>
      <c r="AV56" s="117"/>
      <c r="AW56" s="117"/>
      <c r="AX56" s="117"/>
      <c r="AY56" s="117"/>
      <c r="AZ56" s="117"/>
      <c r="BI56"/>
      <c r="BK56"/>
      <c r="BL56"/>
      <c r="BO56"/>
      <c r="BR56"/>
      <c r="BS56"/>
      <c r="BT56"/>
      <c r="BU56" s="114"/>
    </row>
    <row r="57" spans="1:74" ht="15.75" x14ac:dyDescent="0.25">
      <c r="A57" s="15" t="s">
        <v>477</v>
      </c>
      <c r="B57" s="117"/>
      <c r="C57" s="117" t="s">
        <v>494</v>
      </c>
      <c r="D57" s="117" t="s">
        <v>495</v>
      </c>
      <c r="E57" s="117"/>
      <c r="F57" s="117"/>
      <c r="G57" s="96" t="s">
        <v>473</v>
      </c>
      <c r="H57" s="178"/>
      <c r="I57" s="180">
        <v>42339</v>
      </c>
      <c r="J57" s="181">
        <v>3.7986111111111116E-2</v>
      </c>
      <c r="K57" s="191" t="str">
        <f t="shared" ref="K57:K61" si="16">A57&amp;"-"&amp;I57</f>
        <v>Carrara1-42339</v>
      </c>
      <c r="L57" s="117"/>
      <c r="M57" s="117"/>
      <c r="N57" s="117"/>
      <c r="O57" s="117"/>
      <c r="P57" s="117">
        <v>75</v>
      </c>
      <c r="Q57" s="117" t="s">
        <v>38</v>
      </c>
      <c r="R57" s="7" t="s">
        <v>38</v>
      </c>
      <c r="S57" s="117">
        <v>0</v>
      </c>
      <c r="T57" s="96" t="s">
        <v>476</v>
      </c>
      <c r="U57" s="179">
        <v>7.1999999999999995E-2</v>
      </c>
      <c r="V57" s="15" t="s">
        <v>528</v>
      </c>
      <c r="W57">
        <v>1</v>
      </c>
      <c r="X57">
        <v>13</v>
      </c>
      <c r="Y57" s="179" t="s">
        <v>523</v>
      </c>
      <c r="Z57" s="179" t="s">
        <v>523</v>
      </c>
      <c r="AA57" s="117"/>
      <c r="AB57" s="15">
        <v>5.3163495528060398</v>
      </c>
      <c r="AC57" s="117"/>
      <c r="AD57" s="117"/>
      <c r="AE57" s="15">
        <v>1.90867460317774</v>
      </c>
      <c r="AF57" s="117"/>
      <c r="AG57" s="117"/>
      <c r="AH57">
        <v>6.8309752546076696</v>
      </c>
      <c r="AI57" s="117"/>
      <c r="AJ57" s="117"/>
      <c r="AK57" s="15">
        <v>3.0303324217954399</v>
      </c>
      <c r="AL57" s="117"/>
      <c r="AM57" s="117"/>
      <c r="AN57" s="15">
        <v>10.3151074161783</v>
      </c>
      <c r="AO57" s="117"/>
      <c r="AP57" s="117"/>
      <c r="AQ57">
        <v>-3.69</v>
      </c>
      <c r="AR57" s="108"/>
      <c r="AS57" s="192">
        <v>34.979999999999997</v>
      </c>
      <c r="AT57" s="15">
        <v>1.9091134717262099</v>
      </c>
      <c r="AU57" s="15">
        <v>4.8560331212052698E-3</v>
      </c>
      <c r="AV57" s="117"/>
      <c r="AW57" s="117"/>
      <c r="AX57" s="117"/>
      <c r="AY57" s="117"/>
      <c r="AZ57" s="15">
        <v>36.945211014361803</v>
      </c>
      <c r="BA57">
        <v>1.8218669265117299E-2</v>
      </c>
      <c r="BE57" s="108">
        <v>1.008122</v>
      </c>
      <c r="BG57" s="175">
        <f t="shared" ref="BG57:BG61" si="17">((((1000+AZ57)/1.008122-1000))-30.91)/1.03091</f>
        <v>-2.24947381114678</v>
      </c>
      <c r="BI57">
        <v>-0.53546171209472404</v>
      </c>
      <c r="BK57">
        <v>1.0351401113382E-2</v>
      </c>
      <c r="BL57">
        <v>-0.78762558330477395</v>
      </c>
      <c r="BO57">
        <v>0.86830413211322899</v>
      </c>
      <c r="BR57">
        <v>1.6202666576213599E-2</v>
      </c>
      <c r="BS57">
        <v>1.0601826889244299</v>
      </c>
      <c r="BT57">
        <v>0.97990762687200805</v>
      </c>
      <c r="BU57" s="114">
        <v>0.40340343893839897</v>
      </c>
    </row>
    <row r="58" spans="1:74" ht="15.75" x14ac:dyDescent="0.25">
      <c r="A58" s="15" t="s">
        <v>478</v>
      </c>
      <c r="B58" s="117"/>
      <c r="C58" s="117" t="s">
        <v>494</v>
      </c>
      <c r="D58" s="117" t="s">
        <v>495</v>
      </c>
      <c r="E58" s="117"/>
      <c r="F58" s="117"/>
      <c r="G58" s="96" t="s">
        <v>473</v>
      </c>
      <c r="H58" s="178"/>
      <c r="I58" s="180">
        <v>42339</v>
      </c>
      <c r="J58" s="181">
        <v>0.43932870370370369</v>
      </c>
      <c r="K58" s="191" t="str">
        <f t="shared" si="16"/>
        <v>Carrara2-42339</v>
      </c>
      <c r="L58" s="117"/>
      <c r="M58" s="117"/>
      <c r="N58" s="117"/>
      <c r="O58" s="117"/>
      <c r="P58" s="117">
        <v>75</v>
      </c>
      <c r="Q58" s="117" t="s">
        <v>38</v>
      </c>
      <c r="R58" s="7" t="s">
        <v>38</v>
      </c>
      <c r="S58" s="117">
        <v>0</v>
      </c>
      <c r="T58" s="96" t="s">
        <v>476</v>
      </c>
      <c r="U58" s="179">
        <v>7.1999999999999995E-2</v>
      </c>
      <c r="V58" s="15" t="s">
        <v>528</v>
      </c>
      <c r="W58">
        <v>1</v>
      </c>
      <c r="X58">
        <v>13</v>
      </c>
      <c r="Y58" s="179" t="s">
        <v>523</v>
      </c>
      <c r="Z58" s="179" t="s">
        <v>523</v>
      </c>
      <c r="AA58" s="117"/>
      <c r="AB58" s="15">
        <v>5.3659910733281002</v>
      </c>
      <c r="AC58" s="117"/>
      <c r="AD58" s="117"/>
      <c r="AE58" s="15">
        <v>1.98986452193693</v>
      </c>
      <c r="AF58" s="117"/>
      <c r="AG58" s="117"/>
      <c r="AH58">
        <v>7.0017981813215</v>
      </c>
      <c r="AI58" s="117"/>
      <c r="AJ58" s="117"/>
      <c r="AK58" s="15">
        <v>3.43861568953047</v>
      </c>
      <c r="AL58" s="117"/>
      <c r="AM58" s="117"/>
      <c r="AN58" s="15">
        <v>9.4532837733763202</v>
      </c>
      <c r="AO58" s="117"/>
      <c r="AP58" s="117"/>
      <c r="AQ58">
        <v>-3.69</v>
      </c>
      <c r="AR58" s="108"/>
      <c r="AS58" s="192">
        <v>34.979999999999997</v>
      </c>
      <c r="AT58" s="15">
        <v>1.9590502081337</v>
      </c>
      <c r="AU58" s="15">
        <v>5.5578187176678296E-3</v>
      </c>
      <c r="AV58" s="117"/>
      <c r="AW58" s="117"/>
      <c r="AX58" s="117"/>
      <c r="AY58" s="117"/>
      <c r="AZ58" s="15">
        <v>37.029215375734097</v>
      </c>
      <c r="BA58">
        <v>2.3679672666448898E-2</v>
      </c>
      <c r="BE58" s="108">
        <v>1.008122</v>
      </c>
      <c r="BG58" s="175">
        <f t="shared" si="17"/>
        <v>-2.1686446652370495</v>
      </c>
      <c r="BI58">
        <v>-0.49647039766781398</v>
      </c>
      <c r="BK58">
        <v>1.09656418885262E-2</v>
      </c>
      <c r="BL58">
        <v>-0.54288849628577196</v>
      </c>
      <c r="BO58">
        <v>-0.197333524796104</v>
      </c>
      <c r="BR58">
        <v>1.6202666576213599E-2</v>
      </c>
      <c r="BS58">
        <v>1.0601826889244299</v>
      </c>
      <c r="BT58">
        <v>0.97990762687200805</v>
      </c>
      <c r="BU58" s="114">
        <v>0.442662187448085</v>
      </c>
    </row>
    <row r="59" spans="1:74" ht="15.75" x14ac:dyDescent="0.25">
      <c r="A59" s="15" t="s">
        <v>479</v>
      </c>
      <c r="B59" s="117"/>
      <c r="C59" s="117" t="s">
        <v>494</v>
      </c>
      <c r="D59" s="117" t="s">
        <v>495</v>
      </c>
      <c r="E59" s="117"/>
      <c r="F59" s="117"/>
      <c r="G59" s="96" t="s">
        <v>473</v>
      </c>
      <c r="H59" s="178"/>
      <c r="I59" s="180">
        <v>42341</v>
      </c>
      <c r="J59" s="181">
        <v>0.60097222222222224</v>
      </c>
      <c r="K59" s="191" t="str">
        <f t="shared" si="16"/>
        <v>Carrara3-42341</v>
      </c>
      <c r="L59" s="117"/>
      <c r="M59" s="117"/>
      <c r="N59" s="117"/>
      <c r="O59" s="117"/>
      <c r="P59" s="117">
        <v>75</v>
      </c>
      <c r="Q59" s="117" t="s">
        <v>38</v>
      </c>
      <c r="R59" s="7" t="s">
        <v>38</v>
      </c>
      <c r="S59" s="117">
        <v>0</v>
      </c>
      <c r="T59" s="96" t="s">
        <v>476</v>
      </c>
      <c r="U59" s="179">
        <v>7.1999999999999995E-2</v>
      </c>
      <c r="V59" s="15" t="s">
        <v>528</v>
      </c>
      <c r="W59">
        <v>1</v>
      </c>
      <c r="X59">
        <v>13</v>
      </c>
      <c r="Y59" s="179" t="s">
        <v>523</v>
      </c>
      <c r="Z59" s="179" t="s">
        <v>523</v>
      </c>
      <c r="AA59" s="117"/>
      <c r="AB59" s="15">
        <v>5.1187352577467404</v>
      </c>
      <c r="AC59" s="117"/>
      <c r="AD59" s="117"/>
      <c r="AE59" s="15">
        <v>1.38358283375754</v>
      </c>
      <c r="AF59" s="117"/>
      <c r="AG59" s="117"/>
      <c r="AH59">
        <v>6.1290013337165696</v>
      </c>
      <c r="AI59" s="117"/>
      <c r="AJ59" s="117"/>
      <c r="AK59" s="15">
        <v>1.9708952014604</v>
      </c>
      <c r="AL59" s="117"/>
      <c r="AM59" s="117"/>
      <c r="AN59" s="15">
        <v>2.1991643426317</v>
      </c>
      <c r="AO59" s="117"/>
      <c r="AP59" s="117"/>
      <c r="AQ59">
        <v>-3.69</v>
      </c>
      <c r="AR59" s="108"/>
      <c r="AS59" s="192">
        <v>34.979999999999997</v>
      </c>
      <c r="AT59" s="15">
        <v>1.7177992426493101</v>
      </c>
      <c r="AU59" s="15">
        <v>5.52412208463577E-3</v>
      </c>
      <c r="AV59" s="117"/>
      <c r="AW59" s="117"/>
      <c r="AX59" s="117"/>
      <c r="AY59" s="117"/>
      <c r="AZ59" s="15">
        <v>36.401629287442297</v>
      </c>
      <c r="BA59">
        <v>1.19509968509636E-2</v>
      </c>
      <c r="BE59" s="108">
        <v>1.008122</v>
      </c>
      <c r="BG59" s="175">
        <f t="shared" si="17"/>
        <v>-2.7725091155192665</v>
      </c>
      <c r="BI59">
        <v>-0.51444586597988495</v>
      </c>
      <c r="BK59">
        <v>9.5949316814963395E-3</v>
      </c>
      <c r="BL59">
        <v>-0.795944071144983</v>
      </c>
      <c r="BO59">
        <v>-5.9396883553731801</v>
      </c>
      <c r="BR59">
        <v>1.6202666576213599E-2</v>
      </c>
      <c r="BS59">
        <v>1.0601826889244299</v>
      </c>
      <c r="BT59">
        <v>0.97990762687200805</v>
      </c>
      <c r="BU59" s="114">
        <v>0.43836482607119398</v>
      </c>
    </row>
    <row r="60" spans="1:74" ht="15.75" x14ac:dyDescent="0.25">
      <c r="A60" s="15" t="s">
        <v>480</v>
      </c>
      <c r="B60" s="117"/>
      <c r="C60" s="117" t="s">
        <v>494</v>
      </c>
      <c r="D60" s="117" t="s">
        <v>495</v>
      </c>
      <c r="E60" s="117"/>
      <c r="F60" s="117"/>
      <c r="G60" s="96" t="s">
        <v>473</v>
      </c>
      <c r="H60" s="178"/>
      <c r="I60" s="180">
        <v>42346</v>
      </c>
      <c r="J60" s="181">
        <v>0.36181712962962959</v>
      </c>
      <c r="K60" s="191" t="str">
        <f t="shared" si="16"/>
        <v>Carrara4-42346</v>
      </c>
      <c r="L60" s="117"/>
      <c r="M60" s="117"/>
      <c r="N60" s="117"/>
      <c r="O60" s="117"/>
      <c r="P60" s="117">
        <v>75</v>
      </c>
      <c r="Q60" s="117" t="s">
        <v>38</v>
      </c>
      <c r="R60" s="7" t="s">
        <v>38</v>
      </c>
      <c r="S60" s="117">
        <v>0</v>
      </c>
      <c r="T60" s="96" t="s">
        <v>476</v>
      </c>
      <c r="U60" s="179">
        <v>7.1999999999999995E-2</v>
      </c>
      <c r="V60" s="15" t="s">
        <v>528</v>
      </c>
      <c r="W60">
        <v>1</v>
      </c>
      <c r="X60">
        <v>13</v>
      </c>
      <c r="Y60" s="179" t="s">
        <v>523</v>
      </c>
      <c r="Z60" s="179" t="s">
        <v>523</v>
      </c>
      <c r="AA60" s="117"/>
      <c r="AB60" s="15">
        <v>5.2975715522289999</v>
      </c>
      <c r="AC60" s="117"/>
      <c r="AD60" s="117"/>
      <c r="AE60" s="15">
        <v>1.8129373474671</v>
      </c>
      <c r="AF60" s="117"/>
      <c r="AG60" s="117"/>
      <c r="AH60">
        <v>6.7711182256170899</v>
      </c>
      <c r="AI60" s="117"/>
      <c r="AJ60" s="117"/>
      <c r="AK60" s="15">
        <v>3.36298810278215</v>
      </c>
      <c r="AL60" s="117"/>
      <c r="AM60" s="117"/>
      <c r="AN60" s="15">
        <v>3.7692599113780898</v>
      </c>
      <c r="AO60" s="117"/>
      <c r="AP60" s="117"/>
      <c r="AQ60">
        <v>-3.69</v>
      </c>
      <c r="AR60" s="108"/>
      <c r="AS60" s="192">
        <v>34.979999999999997</v>
      </c>
      <c r="AT60" s="15">
        <v>1.8926307241545299</v>
      </c>
      <c r="AU60" s="15">
        <v>5.7298679461880199E-3</v>
      </c>
      <c r="AV60" s="117"/>
      <c r="AW60" s="117"/>
      <c r="AX60" s="117"/>
      <c r="AY60" s="117"/>
      <c r="AZ60" s="15">
        <v>36.846062416041804</v>
      </c>
      <c r="BA60">
        <v>1.8760803300933999E-2</v>
      </c>
      <c r="BE60" s="108">
        <v>1.008122</v>
      </c>
      <c r="BG60" s="175">
        <f t="shared" si="17"/>
        <v>-2.3448747687805551</v>
      </c>
      <c r="BI60">
        <v>-0.481661457705505</v>
      </c>
      <c r="BK60">
        <v>9.8210502377252904E-3</v>
      </c>
      <c r="BL60">
        <v>-0.265181829159855</v>
      </c>
      <c r="BO60">
        <v>-5.4096638545752196</v>
      </c>
      <c r="BR60">
        <v>1.6202666576213599E-2</v>
      </c>
      <c r="BS60">
        <v>1.0601826889244299</v>
      </c>
      <c r="BT60">
        <v>0.97990762687200805</v>
      </c>
      <c r="BU60" s="114">
        <v>0.46270983943756799</v>
      </c>
    </row>
    <row r="61" spans="1:74" ht="15.75" x14ac:dyDescent="0.25">
      <c r="A61" s="15" t="s">
        <v>481</v>
      </c>
      <c r="B61" s="117"/>
      <c r="C61" s="117" t="s">
        <v>494</v>
      </c>
      <c r="D61" s="117" t="s">
        <v>495</v>
      </c>
      <c r="E61" s="117"/>
      <c r="F61" s="117"/>
      <c r="G61" s="96" t="s">
        <v>473</v>
      </c>
      <c r="H61" s="178"/>
      <c r="I61" s="180">
        <v>42350</v>
      </c>
      <c r="J61" s="181">
        <v>0.43472222222222223</v>
      </c>
      <c r="K61" s="191" t="str">
        <f t="shared" si="16"/>
        <v>Carrara5-42350</v>
      </c>
      <c r="L61" s="117"/>
      <c r="M61" s="117"/>
      <c r="N61" s="117"/>
      <c r="O61" s="117"/>
      <c r="P61" s="117">
        <v>75</v>
      </c>
      <c r="Q61" s="117" t="s">
        <v>38</v>
      </c>
      <c r="R61" s="7" t="s">
        <v>38</v>
      </c>
      <c r="S61" s="117">
        <v>0</v>
      </c>
      <c r="T61" s="96" t="s">
        <v>476</v>
      </c>
      <c r="U61" s="179">
        <v>7.1999999999999995E-2</v>
      </c>
      <c r="V61" s="15" t="s">
        <v>528</v>
      </c>
      <c r="W61">
        <v>1</v>
      </c>
      <c r="X61">
        <v>13</v>
      </c>
      <c r="Y61" s="179" t="s">
        <v>523</v>
      </c>
      <c r="Z61" s="179" t="s">
        <v>523</v>
      </c>
      <c r="AA61" s="117"/>
      <c r="AB61" s="15">
        <v>5.2715667978294602</v>
      </c>
      <c r="AC61" s="117"/>
      <c r="AD61" s="117"/>
      <c r="AE61" s="15">
        <v>1.72254089518786</v>
      </c>
      <c r="AF61" s="117"/>
      <c r="AG61" s="117"/>
      <c r="AH61">
        <v>6.6154753779923299</v>
      </c>
      <c r="AI61" s="117"/>
      <c r="AJ61" s="117"/>
      <c r="AK61" s="15">
        <v>2.9171506902384099</v>
      </c>
      <c r="AL61" s="117"/>
      <c r="AM61" s="117"/>
      <c r="AN61" s="15">
        <v>8.2260172478340596</v>
      </c>
      <c r="AO61" s="117"/>
      <c r="AP61" s="117"/>
      <c r="AQ61">
        <v>-3.69</v>
      </c>
      <c r="AR61" s="108"/>
      <c r="AS61" s="91">
        <v>34.979999999999997</v>
      </c>
      <c r="AT61">
        <v>1.8682432323066001</v>
      </c>
      <c r="AU61">
        <v>6.7480780804566199E-3</v>
      </c>
      <c r="AZ61">
        <v>36.752464194175701</v>
      </c>
      <c r="BA61">
        <v>2.2811057810946701E-2</v>
      </c>
      <c r="BE61" s="108">
        <v>1.008122</v>
      </c>
      <c r="BG61" s="175">
        <f t="shared" si="17"/>
        <v>-2.4349351443196774</v>
      </c>
      <c r="BI61">
        <v>-0.52079438837556402</v>
      </c>
      <c r="BK61">
        <v>1.1980960711403499E-2</v>
      </c>
      <c r="BL61">
        <v>-0.52904700478114097</v>
      </c>
      <c r="BO61">
        <v>-0.78884840933442901</v>
      </c>
      <c r="BR61">
        <v>1.6202666576213599E-2</v>
      </c>
      <c r="BS61">
        <v>1.0601826889244299</v>
      </c>
      <c r="BT61">
        <v>0.97990762687200805</v>
      </c>
      <c r="BU61" s="114">
        <v>0.42303387288165001</v>
      </c>
    </row>
    <row r="62" spans="1:74" ht="15.75" x14ac:dyDescent="0.25">
      <c r="A62" s="15"/>
      <c r="B62" s="117"/>
      <c r="C62" s="117"/>
      <c r="D62" s="117"/>
      <c r="E62" s="117"/>
      <c r="F62" s="117"/>
      <c r="G62" s="96"/>
      <c r="H62" s="178"/>
      <c r="I62" s="15"/>
      <c r="J62" s="15"/>
      <c r="K62" s="191"/>
      <c r="L62" s="117"/>
      <c r="M62" s="117"/>
      <c r="N62" s="117"/>
      <c r="O62" s="117"/>
      <c r="P62" s="117"/>
      <c r="Q62" s="117"/>
      <c r="R62" s="7"/>
      <c r="S62" s="117"/>
      <c r="T62" s="96"/>
      <c r="U62" s="179"/>
      <c r="V62" s="15"/>
      <c r="W62"/>
      <c r="X62"/>
      <c r="Y62" s="179"/>
      <c r="Z62" s="179"/>
      <c r="AA62" s="117"/>
      <c r="AB62" s="15"/>
      <c r="AC62" s="117"/>
      <c r="AD62" s="117"/>
      <c r="AE62" s="15"/>
      <c r="AF62" s="117"/>
      <c r="AG62" s="117"/>
      <c r="AH62"/>
      <c r="AI62" s="117"/>
      <c r="AJ62" s="117"/>
      <c r="AK62" s="15"/>
      <c r="AL62" s="117"/>
      <c r="AM62" s="117"/>
      <c r="AN62" s="15"/>
      <c r="AO62" s="117"/>
      <c r="AP62" s="117"/>
      <c r="AQ62"/>
      <c r="AR62" s="108"/>
      <c r="AS62" s="91"/>
      <c r="AT62"/>
      <c r="AU62"/>
      <c r="AZ62"/>
      <c r="BA62"/>
      <c r="BI62"/>
      <c r="BK62"/>
      <c r="BL62"/>
      <c r="BO62"/>
      <c r="BR62"/>
      <c r="BS62"/>
      <c r="BT62"/>
      <c r="BU62" s="114"/>
    </row>
    <row r="63" spans="1:74" ht="15.75" x14ac:dyDescent="0.25">
      <c r="A63" s="15" t="s">
        <v>482</v>
      </c>
      <c r="B63" s="117"/>
      <c r="C63" s="117" t="s">
        <v>494</v>
      </c>
      <c r="D63" s="117" t="s">
        <v>472</v>
      </c>
      <c r="E63" s="117"/>
      <c r="F63" s="117"/>
      <c r="G63" s="96" t="s">
        <v>473</v>
      </c>
      <c r="H63" s="178"/>
      <c r="I63" s="180">
        <v>42339</v>
      </c>
      <c r="J63" s="181">
        <v>0.28438657407407408</v>
      </c>
      <c r="K63" s="191" t="str">
        <f t="shared" ref="K63:K66" si="18">A63&amp;"-"&amp;I63</f>
        <v>Ooids1-42339</v>
      </c>
      <c r="L63" s="117"/>
      <c r="M63" s="117"/>
      <c r="N63" s="117"/>
      <c r="O63" s="117"/>
      <c r="P63" s="117">
        <v>75</v>
      </c>
      <c r="Q63" s="117" t="s">
        <v>38</v>
      </c>
      <c r="R63" s="7" t="s">
        <v>38</v>
      </c>
      <c r="S63" s="117">
        <v>0</v>
      </c>
      <c r="T63" s="96" t="s">
        <v>476</v>
      </c>
      <c r="U63" s="179">
        <v>7.1999999999999995E-2</v>
      </c>
      <c r="V63" s="15" t="s">
        <v>528</v>
      </c>
      <c r="W63">
        <v>1</v>
      </c>
      <c r="X63">
        <v>13</v>
      </c>
      <c r="Y63" s="179" t="s">
        <v>523</v>
      </c>
      <c r="Z63" s="179" t="s">
        <v>523</v>
      </c>
      <c r="AA63" s="117"/>
      <c r="AB63" s="15">
        <v>8.0063367706595407</v>
      </c>
      <c r="AC63" s="117"/>
      <c r="AD63" s="117"/>
      <c r="AE63" s="15">
        <v>3.9797024811461901</v>
      </c>
      <c r="AF63" s="117"/>
      <c r="AG63" s="117"/>
      <c r="AH63">
        <v>12.0377014729526</v>
      </c>
      <c r="AI63" s="117"/>
      <c r="AJ63" s="117"/>
      <c r="AK63" s="15">
        <v>8.5291128857775806</v>
      </c>
      <c r="AL63" s="117"/>
      <c r="AM63" s="117"/>
      <c r="AN63" s="15">
        <v>0.33615773886814398</v>
      </c>
      <c r="AO63" s="117"/>
      <c r="AP63" s="117"/>
      <c r="AQ63">
        <v>-3.69</v>
      </c>
      <c r="AR63" s="108"/>
      <c r="AS63" s="91">
        <v>34.979999999999997</v>
      </c>
      <c r="AT63">
        <v>4.7013186962567097</v>
      </c>
      <c r="AU63">
        <v>5.9928156483043202E-3</v>
      </c>
      <c r="AZ63">
        <v>39.084707991936703</v>
      </c>
      <c r="BA63">
        <v>1.1435493774643901E-2</v>
      </c>
      <c r="BE63" s="108">
        <v>1.008122</v>
      </c>
      <c r="BG63" s="175">
        <f t="shared" ref="BG63:BG66" si="19">((((1000+AZ63)/1.008122-1000))-30.91)/1.03091</f>
        <v>-0.19084601434473461</v>
      </c>
      <c r="BI63">
        <v>-0.16431306473784199</v>
      </c>
      <c r="BK63">
        <v>1.0898687621799699E-2</v>
      </c>
      <c r="BL63">
        <v>0.54954406205578099</v>
      </c>
      <c r="BO63">
        <v>-15.836563663382501</v>
      </c>
      <c r="BR63">
        <v>1.6202666576213599E-2</v>
      </c>
      <c r="BS63">
        <v>1.0601826889244299</v>
      </c>
      <c r="BT63">
        <v>0.97990762687200805</v>
      </c>
      <c r="BU63" s="114">
        <v>0.71486106447154296</v>
      </c>
    </row>
    <row r="64" spans="1:74" ht="15.75" x14ac:dyDescent="0.25">
      <c r="A64" s="15" t="s">
        <v>486</v>
      </c>
      <c r="B64" s="117"/>
      <c r="C64" s="117" t="s">
        <v>494</v>
      </c>
      <c r="D64" s="117" t="s">
        <v>472</v>
      </c>
      <c r="E64" s="117"/>
      <c r="F64" s="117"/>
      <c r="G64" s="96" t="s">
        <v>473</v>
      </c>
      <c r="H64" s="178"/>
      <c r="I64" s="180">
        <v>42339</v>
      </c>
      <c r="J64" s="181">
        <v>0.92153935185185187</v>
      </c>
      <c r="K64" s="191" t="str">
        <f t="shared" si="18"/>
        <v>Ooids2-42339</v>
      </c>
      <c r="L64" s="117"/>
      <c r="M64" s="117"/>
      <c r="N64" s="117"/>
      <c r="O64" s="117"/>
      <c r="P64" s="117">
        <v>75</v>
      </c>
      <c r="Q64" s="117" t="s">
        <v>38</v>
      </c>
      <c r="R64" s="7" t="s">
        <v>38</v>
      </c>
      <c r="S64" s="117">
        <v>0</v>
      </c>
      <c r="T64" s="96" t="s">
        <v>476</v>
      </c>
      <c r="U64" s="179">
        <v>7.1999999999999995E-2</v>
      </c>
      <c r="V64" s="15" t="s">
        <v>528</v>
      </c>
      <c r="W64">
        <v>1</v>
      </c>
      <c r="X64">
        <v>13</v>
      </c>
      <c r="Y64" s="179" t="s">
        <v>523</v>
      </c>
      <c r="Z64" s="179" t="s">
        <v>523</v>
      </c>
      <c r="AA64" s="117"/>
      <c r="AB64" s="15">
        <v>8.0795584833851795</v>
      </c>
      <c r="AC64" s="117"/>
      <c r="AD64" s="117"/>
      <c r="AE64" s="15">
        <v>4.1654910953558701</v>
      </c>
      <c r="AF64" s="117"/>
      <c r="AG64" s="117"/>
      <c r="AH64">
        <v>12.2999387139595</v>
      </c>
      <c r="AI64" s="117"/>
      <c r="AJ64" s="117"/>
      <c r="AK64" s="15">
        <v>8.6513017847497906</v>
      </c>
      <c r="AL64" s="117"/>
      <c r="AM64" s="117"/>
      <c r="AN64" s="15">
        <v>8.8851359851009803</v>
      </c>
      <c r="AO64" s="117"/>
      <c r="AP64" s="117"/>
      <c r="AQ64">
        <v>-3.69</v>
      </c>
      <c r="AR64" s="108"/>
      <c r="AS64" s="91">
        <v>34.979999999999997</v>
      </c>
      <c r="AT64">
        <v>4.7725386696113397</v>
      </c>
      <c r="AU64">
        <v>5.2273910393531497E-3</v>
      </c>
      <c r="AZ64">
        <v>39.277030200701297</v>
      </c>
      <c r="BA64">
        <v>1.0846635056063401E-2</v>
      </c>
      <c r="BE64" s="108">
        <v>1.008122</v>
      </c>
      <c r="BG64" s="175">
        <f t="shared" si="19"/>
        <v>-5.7932430368593142E-3</v>
      </c>
      <c r="BI64">
        <v>-0.16217894916843301</v>
      </c>
      <c r="BK64">
        <v>1.0582589071923901E-2</v>
      </c>
      <c r="BL64">
        <v>0.30051545692828502</v>
      </c>
      <c r="BO64">
        <v>-7.86364112791866</v>
      </c>
      <c r="BR64">
        <v>1.6202666576213599E-2</v>
      </c>
      <c r="BS64">
        <v>1.0601826889244299</v>
      </c>
      <c r="BT64">
        <v>0.97990762687200805</v>
      </c>
      <c r="BU64" s="114">
        <v>0.71261434869343598</v>
      </c>
    </row>
    <row r="65" spans="1:75" ht="15.75" x14ac:dyDescent="0.25">
      <c r="A65" s="15" t="s">
        <v>483</v>
      </c>
      <c r="B65" s="117"/>
      <c r="C65" s="117" t="s">
        <v>494</v>
      </c>
      <c r="D65" s="117" t="s">
        <v>472</v>
      </c>
      <c r="E65" s="117"/>
      <c r="F65" s="117"/>
      <c r="G65" s="96" t="s">
        <v>473</v>
      </c>
      <c r="H65" s="178"/>
      <c r="I65" s="180">
        <v>42343</v>
      </c>
      <c r="J65" s="181">
        <v>0.77465277777777775</v>
      </c>
      <c r="K65" s="191" t="str">
        <f t="shared" si="18"/>
        <v>Ooids3-42343</v>
      </c>
      <c r="L65" s="117"/>
      <c r="M65" s="117"/>
      <c r="N65" s="117"/>
      <c r="O65" s="117"/>
      <c r="P65" s="117">
        <v>75</v>
      </c>
      <c r="Q65" s="117" t="s">
        <v>38</v>
      </c>
      <c r="R65" s="7" t="s">
        <v>38</v>
      </c>
      <c r="S65" s="117">
        <v>0</v>
      </c>
      <c r="T65" s="96" t="s">
        <v>476</v>
      </c>
      <c r="U65" s="179">
        <v>7.1999999999999995E-2</v>
      </c>
      <c r="V65" s="15" t="s">
        <v>528</v>
      </c>
      <c r="W65">
        <v>1</v>
      </c>
      <c r="X65">
        <v>13</v>
      </c>
      <c r="Y65" s="179" t="s">
        <v>523</v>
      </c>
      <c r="Z65" s="179" t="s">
        <v>523</v>
      </c>
      <c r="AA65" s="117"/>
      <c r="AB65" s="15">
        <v>8.0166541151581896</v>
      </c>
      <c r="AC65" s="117"/>
      <c r="AD65" s="117"/>
      <c r="AE65" s="15">
        <v>4.1791176243262802</v>
      </c>
      <c r="AF65" s="117"/>
      <c r="AG65" s="117"/>
      <c r="AH65">
        <v>12.2465048918947</v>
      </c>
      <c r="AI65" s="117"/>
      <c r="AJ65" s="117"/>
      <c r="AK65" s="15">
        <v>8.46276709377576</v>
      </c>
      <c r="AL65" s="117"/>
      <c r="AM65" s="117"/>
      <c r="AN65" s="15">
        <v>8.4374114534931408</v>
      </c>
      <c r="AO65" s="117"/>
      <c r="AP65" s="117"/>
      <c r="AQ65">
        <v>-3.69</v>
      </c>
      <c r="AR65" s="108"/>
      <c r="AS65" s="91">
        <v>34.979999999999997</v>
      </c>
      <c r="AT65">
        <v>4.7049484405729904</v>
      </c>
      <c r="AU65">
        <v>5.2039995546025496E-3</v>
      </c>
      <c r="AZ65">
        <v>39.291295152151697</v>
      </c>
      <c r="BA65">
        <v>1.505309901882E-2</v>
      </c>
      <c r="BE65" s="108">
        <v>1.008122</v>
      </c>
      <c r="BG65" s="175">
        <f t="shared" si="19"/>
        <v>7.932518618027528E-3</v>
      </c>
      <c r="BI65">
        <v>-0.163981029283774</v>
      </c>
      <c r="BK65">
        <v>9.8935965137232108E-3</v>
      </c>
      <c r="BL65">
        <v>8.6398449462815594E-2</v>
      </c>
      <c r="BO65">
        <v>-8.2645340559464007</v>
      </c>
      <c r="BR65">
        <v>1.6202666576213599E-2</v>
      </c>
      <c r="BS65">
        <v>1.0601826889244299</v>
      </c>
      <c r="BT65">
        <v>0.97990762687200805</v>
      </c>
      <c r="BU65" s="114">
        <v>0.71159142403245501</v>
      </c>
    </row>
    <row r="66" spans="1:75" ht="15.75" x14ac:dyDescent="0.25">
      <c r="A66" s="15" t="s">
        <v>485</v>
      </c>
      <c r="B66" s="117"/>
      <c r="C66" s="117" t="s">
        <v>494</v>
      </c>
      <c r="D66" s="117" t="s">
        <v>472</v>
      </c>
      <c r="E66" s="117"/>
      <c r="F66" s="117"/>
      <c r="G66" s="96" t="s">
        <v>473</v>
      </c>
      <c r="H66" s="178"/>
      <c r="I66" s="180">
        <v>42349</v>
      </c>
      <c r="J66" s="181">
        <v>4.5254629629629629E-3</v>
      </c>
      <c r="K66" s="191" t="str">
        <f t="shared" si="18"/>
        <v>Ooids5-42349</v>
      </c>
      <c r="L66" s="117"/>
      <c r="M66" s="117"/>
      <c r="N66" s="117"/>
      <c r="O66" s="117"/>
      <c r="P66" s="117">
        <v>75</v>
      </c>
      <c r="Q66" s="117" t="s">
        <v>38</v>
      </c>
      <c r="R66" s="7" t="s">
        <v>38</v>
      </c>
      <c r="S66" s="117">
        <v>0</v>
      </c>
      <c r="T66" s="96" t="s">
        <v>476</v>
      </c>
      <c r="U66" s="179">
        <v>7.1999999999999995E-2</v>
      </c>
      <c r="V66" s="15" t="s">
        <v>528</v>
      </c>
      <c r="W66">
        <v>1</v>
      </c>
      <c r="X66">
        <v>13</v>
      </c>
      <c r="Y66" s="179" t="s">
        <v>523</v>
      </c>
      <c r="Z66" s="179" t="s">
        <v>523</v>
      </c>
      <c r="AA66" s="117"/>
      <c r="AB66" s="15">
        <v>8.0530102967157298</v>
      </c>
      <c r="AC66" s="117"/>
      <c r="AD66" s="117"/>
      <c r="AE66" s="15">
        <v>4.1854754558067002</v>
      </c>
      <c r="AF66" s="117"/>
      <c r="AG66" s="117"/>
      <c r="AH66">
        <v>12.311389820037199</v>
      </c>
      <c r="AI66" s="117"/>
      <c r="AJ66" s="117"/>
      <c r="AK66" s="15">
        <v>9.5159768006352206</v>
      </c>
      <c r="AL66" s="117"/>
      <c r="AM66" s="117"/>
      <c r="AN66" s="15">
        <v>4.2938449072482197</v>
      </c>
      <c r="AO66" s="117"/>
      <c r="AP66" s="117"/>
      <c r="AQ66">
        <v>-3.69</v>
      </c>
      <c r="AR66" s="108"/>
      <c r="AS66" s="91">
        <v>34.979999999999997</v>
      </c>
      <c r="AT66">
        <v>4.7434865937969297</v>
      </c>
      <c r="AU66">
        <v>7.6703786505939999E-3</v>
      </c>
      <c r="AZ66">
        <v>39.297797625988103</v>
      </c>
      <c r="BA66">
        <v>1.5026524138281599E-2</v>
      </c>
      <c r="BE66" s="108">
        <v>1.008122</v>
      </c>
      <c r="BG66" s="175">
        <f t="shared" si="19"/>
        <v>1.4189210507814324E-2</v>
      </c>
      <c r="BI66">
        <v>-0.14329977964361301</v>
      </c>
      <c r="BK66">
        <v>9.6944572051447502E-3</v>
      </c>
      <c r="BL66">
        <v>1.11818229714877</v>
      </c>
      <c r="BO66">
        <v>-12.389670697828601</v>
      </c>
      <c r="BR66">
        <v>1.6202666576213599E-2</v>
      </c>
      <c r="BS66">
        <v>1.0601826889244299</v>
      </c>
      <c r="BT66">
        <v>0.97990762687200805</v>
      </c>
      <c r="BU66" s="114">
        <v>0.73286157658098094</v>
      </c>
    </row>
    <row r="67" spans="1:75" s="117" customFormat="1" ht="15.75" x14ac:dyDescent="0.25">
      <c r="A67" s="15"/>
      <c r="G67" s="96"/>
      <c r="H67" s="178"/>
      <c r="I67" s="15"/>
      <c r="J67" s="15"/>
      <c r="R67" s="7"/>
      <c r="T67" s="96"/>
      <c r="U67" s="179"/>
      <c r="V67" s="182"/>
      <c r="Y67" s="179"/>
      <c r="Z67" s="179"/>
      <c r="AB67" s="15"/>
      <c r="AE67" s="15"/>
      <c r="AH67" s="15"/>
      <c r="AK67" s="15"/>
      <c r="AN67" s="15"/>
      <c r="AQ67"/>
      <c r="AR67" s="108"/>
      <c r="AS67" s="91"/>
      <c r="BI67" s="15"/>
      <c r="BK67" s="15"/>
      <c r="BL67" s="15"/>
      <c r="BO67" s="15"/>
      <c r="BR67" s="15"/>
      <c r="BS67" s="15"/>
      <c r="BT67" s="15"/>
      <c r="BU67" s="184"/>
    </row>
    <row r="68" spans="1:75" s="117" customFormat="1" ht="15.75" x14ac:dyDescent="0.25">
      <c r="A68" s="15"/>
      <c r="G68" s="96"/>
      <c r="H68" s="178"/>
      <c r="I68" s="15"/>
      <c r="J68" s="15"/>
      <c r="R68" s="7"/>
      <c r="T68" s="96"/>
      <c r="U68" s="179"/>
      <c r="V68" s="15"/>
      <c r="Y68" s="179"/>
      <c r="Z68" s="179"/>
      <c r="AB68" s="15"/>
      <c r="AE68" s="15"/>
      <c r="AH68" s="15"/>
      <c r="AK68" s="15"/>
      <c r="AN68" s="15"/>
      <c r="AQ68"/>
      <c r="AR68" s="108"/>
      <c r="AS68" s="91"/>
      <c r="BI68" s="15"/>
      <c r="BK68" s="15"/>
      <c r="BL68" s="15"/>
      <c r="BO68" s="15"/>
      <c r="BR68" s="15"/>
      <c r="BS68" s="15"/>
      <c r="BT68" s="15"/>
      <c r="BU68" s="184"/>
    </row>
    <row r="69" spans="1:75" s="117" customFormat="1" ht="15.75" x14ac:dyDescent="0.25">
      <c r="A69" s="15"/>
      <c r="G69" s="96"/>
      <c r="H69" s="178"/>
      <c r="I69" s="15"/>
      <c r="J69" s="15"/>
      <c r="R69" s="7"/>
      <c r="T69" s="96"/>
      <c r="U69" s="179"/>
      <c r="V69" s="15"/>
      <c r="Y69" s="179"/>
      <c r="Z69" s="179"/>
      <c r="AB69" s="15"/>
      <c r="AE69" s="15"/>
      <c r="AH69" s="15"/>
      <c r="AK69" s="15"/>
      <c r="AN69" s="15"/>
      <c r="AQ69"/>
      <c r="AR69" s="108"/>
      <c r="AS69" s="91"/>
      <c r="BI69" s="15"/>
      <c r="BK69" s="15"/>
      <c r="BL69" s="15"/>
      <c r="BO69" s="15"/>
      <c r="BR69" s="15"/>
      <c r="BS69" s="15"/>
      <c r="BT69" s="15"/>
      <c r="BU69" s="184"/>
    </row>
    <row r="70" spans="1:75" s="117" customFormat="1" ht="15.75" x14ac:dyDescent="0.25">
      <c r="A70" s="15" t="s">
        <v>477</v>
      </c>
      <c r="C70" s="117" t="s">
        <v>494</v>
      </c>
      <c r="D70" s="117" t="s">
        <v>495</v>
      </c>
      <c r="G70" s="96" t="s">
        <v>473</v>
      </c>
      <c r="H70" s="178"/>
      <c r="I70" s="180">
        <v>42257</v>
      </c>
      <c r="J70" s="181">
        <v>0.75267361111111108</v>
      </c>
      <c r="K70" s="191" t="str">
        <f t="shared" ref="K70:K78" si="20">A70&amp;"-"&amp;I70</f>
        <v>Carrara1-42257</v>
      </c>
      <c r="P70" s="117">
        <v>75</v>
      </c>
      <c r="Q70" s="117" t="s">
        <v>38</v>
      </c>
      <c r="R70" s="7" t="s">
        <v>38</v>
      </c>
      <c r="S70" s="117">
        <v>0</v>
      </c>
      <c r="T70" s="96" t="s">
        <v>476</v>
      </c>
      <c r="U70" s="179">
        <v>7.1999999999999995E-2</v>
      </c>
      <c r="V70" s="182" t="s">
        <v>530</v>
      </c>
      <c r="W70">
        <v>1</v>
      </c>
      <c r="X70">
        <v>2</v>
      </c>
      <c r="Y70" s="179" t="s">
        <v>523</v>
      </c>
      <c r="Z70" s="179" t="s">
        <v>523</v>
      </c>
      <c r="AB70" s="15">
        <v>5.3309457890000003</v>
      </c>
      <c r="AE70" s="15">
        <v>1.916967863</v>
      </c>
      <c r="AH70" s="15">
        <v>6.7848207440000001</v>
      </c>
      <c r="AK70" s="15">
        <v>2.8326325739999998</v>
      </c>
      <c r="AN70" s="15">
        <v>6.254296246</v>
      </c>
      <c r="AQ70">
        <v>-3.69</v>
      </c>
      <c r="AR70" s="108"/>
      <c r="AS70" s="91">
        <v>34.979999999999997</v>
      </c>
      <c r="AT70">
        <v>1.924373136</v>
      </c>
      <c r="AU70">
        <v>9.7936499999999992E-3</v>
      </c>
      <c r="AZ70">
        <v>36.953769569999999</v>
      </c>
      <c r="BA70">
        <v>1.2343564E-2</v>
      </c>
      <c r="BE70" s="108">
        <v>1.008122</v>
      </c>
      <c r="BF70" s="13"/>
      <c r="BG70" s="175">
        <f t="shared" ref="BG70:BG78" si="21">((((1000+AZ70)/1.008122-1000))-30.91)/1.03091</f>
        <v>-2.2412387536906242</v>
      </c>
      <c r="BI70" s="15">
        <v>-0.60437816899999997</v>
      </c>
      <c r="BK70" s="15">
        <v>1.1944379E-2</v>
      </c>
      <c r="BL70" s="15">
        <v>-1.0010975</v>
      </c>
      <c r="BO70" s="15">
        <v>-3.1861487639999999</v>
      </c>
      <c r="BR70" s="15">
        <v>1.8617371000000001E-2</v>
      </c>
      <c r="BS70" s="15">
        <v>1.004118654</v>
      </c>
      <c r="BT70" s="15">
        <v>1.0021943099999999</v>
      </c>
      <c r="BU70" s="184">
        <v>0.37327956800000001</v>
      </c>
    </row>
    <row r="71" spans="1:75" s="117" customFormat="1" ht="15.75" x14ac:dyDescent="0.25">
      <c r="A71" s="15" t="s">
        <v>478</v>
      </c>
      <c r="C71" s="117" t="s">
        <v>494</v>
      </c>
      <c r="D71" s="117" t="s">
        <v>495</v>
      </c>
      <c r="G71" s="96" t="s">
        <v>473</v>
      </c>
      <c r="H71" s="178"/>
      <c r="I71" s="180">
        <v>42258</v>
      </c>
      <c r="J71" s="181">
        <v>0.44052083333333331</v>
      </c>
      <c r="K71" s="191" t="str">
        <f t="shared" si="20"/>
        <v>Carrara2-42258</v>
      </c>
      <c r="P71" s="117">
        <v>75</v>
      </c>
      <c r="Q71" s="117" t="s">
        <v>38</v>
      </c>
      <c r="R71" s="7" t="s">
        <v>38</v>
      </c>
      <c r="S71" s="117">
        <v>0</v>
      </c>
      <c r="T71" s="96" t="s">
        <v>476</v>
      </c>
      <c r="U71" s="179">
        <v>7.1999999999999995E-2</v>
      </c>
      <c r="V71" s="182" t="s">
        <v>531</v>
      </c>
      <c r="W71">
        <v>3</v>
      </c>
      <c r="X71">
        <v>7</v>
      </c>
      <c r="Y71" s="179" t="s">
        <v>523</v>
      </c>
      <c r="Z71" s="179" t="s">
        <v>523</v>
      </c>
      <c r="AB71" s="15">
        <v>5.2908117580000003</v>
      </c>
      <c r="AE71" s="15">
        <v>1.985776802</v>
      </c>
      <c r="AH71" s="15">
        <v>6.8393550840000001</v>
      </c>
      <c r="AK71" s="15">
        <v>2.3056119449999999</v>
      </c>
      <c r="AN71" s="15">
        <v>14.59601644</v>
      </c>
      <c r="AQ71">
        <v>-3.69</v>
      </c>
      <c r="AR71" s="108"/>
      <c r="AS71" s="91">
        <v>34.979999999999997</v>
      </c>
      <c r="AT71">
        <v>1.879024085</v>
      </c>
      <c r="AU71">
        <v>4.3666859999999998E-3</v>
      </c>
      <c r="AZ71">
        <v>37.025155259999998</v>
      </c>
      <c r="BA71">
        <v>1.0930138000000001E-2</v>
      </c>
      <c r="BE71" s="108">
        <v>1.008122</v>
      </c>
      <c r="BF71" s="13"/>
      <c r="BG71" s="175">
        <f t="shared" si="21"/>
        <v>-2.1725513158172163</v>
      </c>
      <c r="BI71" s="15">
        <v>-0.57663755100000003</v>
      </c>
      <c r="BK71" s="15">
        <v>9.4067040000000001E-3</v>
      </c>
      <c r="BL71" s="15">
        <v>-1.6632319849999999</v>
      </c>
      <c r="BO71" s="15">
        <v>4.9842493269999997</v>
      </c>
      <c r="BR71" s="15">
        <v>1.9389646999999999E-2</v>
      </c>
      <c r="BS71" s="15">
        <v>1.0446983489999999</v>
      </c>
      <c r="BT71" s="15">
        <v>1.043553137</v>
      </c>
      <c r="BU71" s="184">
        <v>0.39830243100000001</v>
      </c>
    </row>
    <row r="72" spans="1:75" ht="15.75" x14ac:dyDescent="0.25">
      <c r="A72" s="15" t="s">
        <v>479</v>
      </c>
      <c r="B72" s="117"/>
      <c r="C72" s="117" t="s">
        <v>494</v>
      </c>
      <c r="D72" s="117" t="s">
        <v>495</v>
      </c>
      <c r="E72" s="117"/>
      <c r="F72" s="117"/>
      <c r="G72" s="96" t="s">
        <v>473</v>
      </c>
      <c r="H72" s="178"/>
      <c r="I72" s="180">
        <v>42261</v>
      </c>
      <c r="J72" s="181">
        <v>0.8560416666666667</v>
      </c>
      <c r="K72" s="191" t="str">
        <f t="shared" si="20"/>
        <v>Carrara3-42261</v>
      </c>
      <c r="L72" s="117"/>
      <c r="M72" s="117"/>
      <c r="N72" s="117"/>
      <c r="O72" s="117"/>
      <c r="P72" s="117">
        <v>75</v>
      </c>
      <c r="Q72" s="117" t="s">
        <v>38</v>
      </c>
      <c r="R72" s="7" t="s">
        <v>38</v>
      </c>
      <c r="S72" s="117">
        <v>0</v>
      </c>
      <c r="T72" s="96" t="s">
        <v>476</v>
      </c>
      <c r="U72" s="179">
        <v>7.1999999999999995E-2</v>
      </c>
      <c r="V72" s="182" t="s">
        <v>531</v>
      </c>
      <c r="W72">
        <v>3</v>
      </c>
      <c r="X72">
        <v>7</v>
      </c>
      <c r="Y72" s="179" t="s">
        <v>523</v>
      </c>
      <c r="Z72" s="179" t="s">
        <v>523</v>
      </c>
      <c r="AA72" s="117"/>
      <c r="AB72" s="15">
        <v>5.3317008369999996</v>
      </c>
      <c r="AC72" s="117"/>
      <c r="AD72" s="117"/>
      <c r="AE72" s="15">
        <v>1.920663293</v>
      </c>
      <c r="AF72" s="117"/>
      <c r="AG72" s="117"/>
      <c r="AH72" s="15">
        <v>6.840371706</v>
      </c>
      <c r="AI72" s="117"/>
      <c r="AJ72" s="117"/>
      <c r="AK72" s="15">
        <v>2.4388493269999998</v>
      </c>
      <c r="AL72" s="117"/>
      <c r="AM72" s="117"/>
      <c r="AN72" s="15">
        <v>12.044281079999999</v>
      </c>
      <c r="AO72" s="117"/>
      <c r="AP72" s="117"/>
      <c r="AQ72">
        <v>-3.69</v>
      </c>
      <c r="AR72" s="108"/>
      <c r="AS72" s="91">
        <v>34.979999999999997</v>
      </c>
      <c r="AT72">
        <v>1.9250416029999999</v>
      </c>
      <c r="AU72">
        <v>5.8498150000000004E-3</v>
      </c>
      <c r="AZ72">
        <v>36.957596610000003</v>
      </c>
      <c r="BA72">
        <v>1.8984187E-2</v>
      </c>
      <c r="BE72" s="108">
        <v>1.008122</v>
      </c>
      <c r="BG72" s="175">
        <f t="shared" si="21"/>
        <v>-2.2375563689963816</v>
      </c>
      <c r="BI72">
        <v>-0.55363636699999996</v>
      </c>
      <c r="BK72">
        <v>9.9286310000000003E-3</v>
      </c>
      <c r="BL72">
        <v>-1.4007523879999999</v>
      </c>
      <c r="BO72">
        <v>2.5413773650000002</v>
      </c>
      <c r="BR72">
        <v>1.9389646999999999E-2</v>
      </c>
      <c r="BS72">
        <v>1.0446983489999999</v>
      </c>
      <c r="BT72">
        <v>1.043553137</v>
      </c>
      <c r="BU72" s="114">
        <v>0.42335161199999999</v>
      </c>
    </row>
    <row r="73" spans="1:75" ht="15.75" x14ac:dyDescent="0.25">
      <c r="A73" s="15" t="s">
        <v>480</v>
      </c>
      <c r="B73" s="117"/>
      <c r="C73" s="117" t="s">
        <v>494</v>
      </c>
      <c r="D73" s="117" t="s">
        <v>495</v>
      </c>
      <c r="E73" s="117"/>
      <c r="F73" s="117"/>
      <c r="G73" s="96" t="s">
        <v>473</v>
      </c>
      <c r="H73" s="178"/>
      <c r="I73" s="180">
        <v>42266</v>
      </c>
      <c r="J73" s="181">
        <v>0.39159722222222221</v>
      </c>
      <c r="K73" s="191" t="str">
        <f t="shared" si="20"/>
        <v>Carrara4-42266</v>
      </c>
      <c r="L73" s="117"/>
      <c r="M73" s="117"/>
      <c r="N73" s="117"/>
      <c r="O73" s="117"/>
      <c r="P73" s="117">
        <v>75</v>
      </c>
      <c r="Q73" s="117" t="s">
        <v>38</v>
      </c>
      <c r="R73" s="7" t="s">
        <v>38</v>
      </c>
      <c r="S73" s="117">
        <v>0</v>
      </c>
      <c r="T73" s="96" t="s">
        <v>476</v>
      </c>
      <c r="U73" s="179">
        <v>7.1999999999999995E-2</v>
      </c>
      <c r="V73" s="182" t="s">
        <v>532</v>
      </c>
      <c r="W73">
        <v>8</v>
      </c>
      <c r="X73">
        <v>13</v>
      </c>
      <c r="Y73" s="179" t="s">
        <v>523</v>
      </c>
      <c r="Z73" s="179" t="s">
        <v>523</v>
      </c>
      <c r="AA73" s="117"/>
      <c r="AB73" s="15">
        <v>5.2237765280000001</v>
      </c>
      <c r="AC73" s="117"/>
      <c r="AD73" s="117"/>
      <c r="AE73" s="15">
        <v>1.825204083</v>
      </c>
      <c r="AF73" s="117"/>
      <c r="AG73" s="117"/>
      <c r="AH73" s="15">
        <v>6.6477449880000004</v>
      </c>
      <c r="AI73" s="117"/>
      <c r="AJ73" s="117"/>
      <c r="AK73" s="15">
        <v>2.4611514240000001</v>
      </c>
      <c r="AL73" s="117"/>
      <c r="AM73" s="117"/>
      <c r="AN73" s="15">
        <v>10.60333859</v>
      </c>
      <c r="AO73" s="117"/>
      <c r="AP73" s="117"/>
      <c r="AQ73">
        <v>-3.69</v>
      </c>
      <c r="AR73" s="108"/>
      <c r="AS73" s="91">
        <v>34.979999999999997</v>
      </c>
      <c r="AT73">
        <v>1.8134755739999999</v>
      </c>
      <c r="AU73">
        <v>5.657301E-3</v>
      </c>
      <c r="AZ73">
        <v>36.85894373</v>
      </c>
      <c r="BA73">
        <v>1.0518163000000001E-2</v>
      </c>
      <c r="BE73" s="108">
        <v>1.008122</v>
      </c>
      <c r="BG73" s="175">
        <f t="shared" si="21"/>
        <v>-2.3324803455813274</v>
      </c>
      <c r="BI73">
        <v>-0.54054252400000002</v>
      </c>
      <c r="BK73">
        <v>1.0561131E-2</v>
      </c>
      <c r="BL73">
        <v>-1.188206831</v>
      </c>
      <c r="BO73">
        <v>1.4160276999999999</v>
      </c>
      <c r="BR73">
        <v>2.1053512999999999E-2</v>
      </c>
      <c r="BS73">
        <v>1.0466835640000001</v>
      </c>
      <c r="BT73">
        <v>1.0338556800000001</v>
      </c>
      <c r="BU73" s="114">
        <v>0.42712032500000002</v>
      </c>
    </row>
    <row r="74" spans="1:75" ht="15.75" x14ac:dyDescent="0.25">
      <c r="A74" s="15" t="s">
        <v>481</v>
      </c>
      <c r="B74" s="117"/>
      <c r="C74" s="117" t="s">
        <v>494</v>
      </c>
      <c r="D74" s="117" t="s">
        <v>495</v>
      </c>
      <c r="E74" s="117"/>
      <c r="F74" s="117"/>
      <c r="G74" s="96" t="s">
        <v>473</v>
      </c>
      <c r="H74" s="178"/>
      <c r="I74" s="180">
        <v>42269</v>
      </c>
      <c r="J74" s="181">
        <v>0.62417824074074069</v>
      </c>
      <c r="K74" s="191" t="str">
        <f t="shared" si="20"/>
        <v>Carrara5-42269</v>
      </c>
      <c r="L74" s="117"/>
      <c r="M74" s="117"/>
      <c r="N74" s="117"/>
      <c r="O74" s="117"/>
      <c r="P74" s="117">
        <v>75</v>
      </c>
      <c r="Q74" s="117" t="s">
        <v>38</v>
      </c>
      <c r="R74" s="7" t="s">
        <v>38</v>
      </c>
      <c r="S74" s="117">
        <v>0</v>
      </c>
      <c r="T74" s="96" t="s">
        <v>476</v>
      </c>
      <c r="U74" s="179">
        <v>7.1999999999999995E-2</v>
      </c>
      <c r="V74" s="182" t="s">
        <v>533</v>
      </c>
      <c r="W74">
        <v>14</v>
      </c>
      <c r="X74">
        <v>21</v>
      </c>
      <c r="Y74" s="179" t="s">
        <v>523</v>
      </c>
      <c r="Z74" s="179" t="s">
        <v>523</v>
      </c>
      <c r="AA74" s="117"/>
      <c r="AB74" s="15">
        <v>5.3242431879999996</v>
      </c>
      <c r="AC74" s="117"/>
      <c r="AD74" s="117"/>
      <c r="AE74" s="15">
        <v>1.854853071</v>
      </c>
      <c r="AF74" s="117"/>
      <c r="AG74" s="117"/>
      <c r="AH74" s="15">
        <v>6.7861107250000003</v>
      </c>
      <c r="AI74" s="117"/>
      <c r="AJ74" s="117"/>
      <c r="AK74" s="15">
        <v>2.1221340149999999</v>
      </c>
      <c r="AL74" s="117"/>
      <c r="AM74" s="117"/>
      <c r="AN74" s="15">
        <v>13.418594969999999</v>
      </c>
      <c r="AO74" s="117"/>
      <c r="AP74" s="117"/>
      <c r="AQ74">
        <v>-3.69</v>
      </c>
      <c r="AR74" s="108"/>
      <c r="AS74" s="91">
        <v>34.979999999999997</v>
      </c>
      <c r="AT74">
        <v>1.9195240469999999</v>
      </c>
      <c r="AU74">
        <v>6.0117210000000003E-3</v>
      </c>
      <c r="AZ74">
        <v>36.889428719999998</v>
      </c>
      <c r="BA74">
        <v>1.4925578E-2</v>
      </c>
      <c r="BE74" s="108">
        <v>1.008122</v>
      </c>
      <c r="BG74" s="175">
        <f t="shared" si="21"/>
        <v>-2.3031476339873329</v>
      </c>
      <c r="BI74">
        <v>-0.53526279200000004</v>
      </c>
      <c r="BK74">
        <v>9.7129690000000001E-3</v>
      </c>
      <c r="BL74">
        <v>-1.5850910069999999</v>
      </c>
      <c r="BO74">
        <v>4.0404607639999996</v>
      </c>
      <c r="BR74">
        <v>2.2367577E-2</v>
      </c>
      <c r="BS74">
        <v>1.0355718279999999</v>
      </c>
      <c r="BT74">
        <v>1.0492032920000001</v>
      </c>
      <c r="BU74" s="114">
        <v>0.43220868400000001</v>
      </c>
    </row>
    <row r="75" spans="1:75" ht="15.75" x14ac:dyDescent="0.25">
      <c r="A75" s="15" t="s">
        <v>487</v>
      </c>
      <c r="B75" s="117"/>
      <c r="C75" s="117" t="s">
        <v>494</v>
      </c>
      <c r="D75" s="117" t="s">
        <v>495</v>
      </c>
      <c r="E75" s="117"/>
      <c r="F75" s="117"/>
      <c r="G75" s="96" t="s">
        <v>473</v>
      </c>
      <c r="H75" s="178"/>
      <c r="I75" s="180">
        <v>42272</v>
      </c>
      <c r="J75" s="181">
        <v>0.5525578703703703</v>
      </c>
      <c r="K75" s="191" t="str">
        <f t="shared" si="20"/>
        <v>Carrara6-42272</v>
      </c>
      <c r="L75" s="117"/>
      <c r="M75" s="117"/>
      <c r="N75" s="117"/>
      <c r="O75" s="117"/>
      <c r="P75" s="117">
        <v>75</v>
      </c>
      <c r="Q75" s="117" t="s">
        <v>38</v>
      </c>
      <c r="R75" s="7" t="s">
        <v>38</v>
      </c>
      <c r="S75" s="117">
        <v>0</v>
      </c>
      <c r="T75" s="96" t="s">
        <v>476</v>
      </c>
      <c r="U75" s="179">
        <v>7.1999999999999995E-2</v>
      </c>
      <c r="V75" s="182" t="s">
        <v>533</v>
      </c>
      <c r="W75">
        <v>14</v>
      </c>
      <c r="X75">
        <v>21</v>
      </c>
      <c r="Y75" s="179" t="s">
        <v>523</v>
      </c>
      <c r="Z75" s="179" t="s">
        <v>523</v>
      </c>
      <c r="AA75" s="117"/>
      <c r="AB75" s="15">
        <v>5.2597427200000002</v>
      </c>
      <c r="AC75" s="117"/>
      <c r="AD75" s="117"/>
      <c r="AE75" s="15">
        <v>1.9474666819999999</v>
      </c>
      <c r="AF75" s="117"/>
      <c r="AG75" s="117"/>
      <c r="AH75" s="15">
        <v>6.8207788029999996</v>
      </c>
      <c r="AI75" s="117"/>
      <c r="AJ75" s="117"/>
      <c r="AK75" s="15">
        <v>2.4822685820000001</v>
      </c>
      <c r="AL75" s="117"/>
      <c r="AM75" s="117"/>
      <c r="AN75" s="15">
        <v>13.77849664</v>
      </c>
      <c r="AO75" s="117"/>
      <c r="AP75" s="117"/>
      <c r="AQ75">
        <v>-3.69</v>
      </c>
      <c r="AR75" s="108"/>
      <c r="AS75" s="91">
        <v>34.979999999999997</v>
      </c>
      <c r="AT75">
        <v>1.8473074599999999</v>
      </c>
      <c r="AU75">
        <v>4.72019E-3</v>
      </c>
      <c r="AZ75">
        <v>36.98553493</v>
      </c>
      <c r="BA75">
        <v>1.6636405E-2</v>
      </c>
      <c r="BE75" s="108">
        <v>1.008122</v>
      </c>
      <c r="BG75" s="175">
        <f t="shared" si="21"/>
        <v>-2.2106740678056922</v>
      </c>
      <c r="BI75">
        <v>-0.52563134600000005</v>
      </c>
      <c r="BK75">
        <v>9.9028650000000003E-3</v>
      </c>
      <c r="BL75">
        <v>-1.410930824</v>
      </c>
      <c r="BO75">
        <v>4.2830260960000004</v>
      </c>
      <c r="BR75">
        <v>2.2367577E-2</v>
      </c>
      <c r="BS75">
        <v>1.0355718279999999</v>
      </c>
      <c r="BT75">
        <v>1.0492032920000001</v>
      </c>
      <c r="BU75" s="114">
        <v>0.44169056600000001</v>
      </c>
    </row>
    <row r="76" spans="1:75" ht="15.75" x14ac:dyDescent="0.25">
      <c r="A76" s="15" t="s">
        <v>488</v>
      </c>
      <c r="B76" s="117"/>
      <c r="C76" s="117" t="s">
        <v>494</v>
      </c>
      <c r="D76" s="117" t="s">
        <v>495</v>
      </c>
      <c r="E76" s="117"/>
      <c r="F76" s="117"/>
      <c r="G76" s="96" t="s">
        <v>473</v>
      </c>
      <c r="H76" s="178"/>
      <c r="I76" s="180">
        <v>42276</v>
      </c>
      <c r="J76" s="181">
        <v>0.9440277777777778</v>
      </c>
      <c r="K76" s="191" t="str">
        <f t="shared" si="20"/>
        <v>Carrara7-42276</v>
      </c>
      <c r="L76" s="117"/>
      <c r="M76" s="117"/>
      <c r="N76" s="117"/>
      <c r="O76" s="117"/>
      <c r="P76" s="117">
        <v>75</v>
      </c>
      <c r="Q76" s="117" t="s">
        <v>38</v>
      </c>
      <c r="R76" s="7" t="s">
        <v>38</v>
      </c>
      <c r="S76" s="117">
        <v>0</v>
      </c>
      <c r="T76" s="96" t="s">
        <v>476</v>
      </c>
      <c r="U76" s="179">
        <v>7.1999999999999995E-2</v>
      </c>
      <c r="V76" s="182" t="s">
        <v>533</v>
      </c>
      <c r="W76">
        <v>14</v>
      </c>
      <c r="X76">
        <v>21</v>
      </c>
      <c r="Y76" s="179" t="s">
        <v>523</v>
      </c>
      <c r="Z76" s="179" t="s">
        <v>523</v>
      </c>
      <c r="AA76" s="117"/>
      <c r="AB76" s="15">
        <v>5.1289665739999997</v>
      </c>
      <c r="AC76" s="117"/>
      <c r="AD76" s="117"/>
      <c r="AE76" s="15">
        <v>1.71279666</v>
      </c>
      <c r="AF76" s="117"/>
      <c r="AG76" s="117"/>
      <c r="AH76" s="15">
        <v>6.4458797759999999</v>
      </c>
      <c r="AI76" s="117"/>
      <c r="AJ76" s="117"/>
      <c r="AK76" s="15">
        <v>1.735872069</v>
      </c>
      <c r="AL76" s="117"/>
      <c r="AM76" s="117"/>
      <c r="AN76" s="15">
        <v>11.824546420000001</v>
      </c>
      <c r="AO76" s="117"/>
      <c r="AP76" s="117"/>
      <c r="AQ76">
        <v>-3.69</v>
      </c>
      <c r="AR76" s="108"/>
      <c r="AS76" s="91">
        <v>34.979999999999997</v>
      </c>
      <c r="AT76">
        <v>1.716523306</v>
      </c>
      <c r="AU76">
        <v>5.5363060000000004E-3</v>
      </c>
      <c r="AZ76">
        <v>36.742700429999999</v>
      </c>
      <c r="BA76">
        <v>1.4830621E-2</v>
      </c>
      <c r="BE76" s="108">
        <v>1.008122</v>
      </c>
      <c r="BG76" s="175">
        <f t="shared" si="21"/>
        <v>-2.4443298555736317</v>
      </c>
      <c r="BI76">
        <v>-0.53344608299999996</v>
      </c>
      <c r="BK76">
        <v>1.0004030000000001E-2</v>
      </c>
      <c r="BL76">
        <v>-1.6868431239999999</v>
      </c>
      <c r="BO76">
        <v>2.9481002869999999</v>
      </c>
      <c r="BR76">
        <v>2.2367577E-2</v>
      </c>
      <c r="BS76">
        <v>1.0355718279999999</v>
      </c>
      <c r="BT76">
        <v>1.0492032920000001</v>
      </c>
      <c r="BU76" s="114">
        <v>0.44232838800000002</v>
      </c>
    </row>
    <row r="77" spans="1:75" ht="15.75" x14ac:dyDescent="0.25">
      <c r="A77" s="15" t="s">
        <v>489</v>
      </c>
      <c r="B77" s="117"/>
      <c r="C77" s="117" t="s">
        <v>494</v>
      </c>
      <c r="D77" s="117" t="s">
        <v>495</v>
      </c>
      <c r="E77" s="117"/>
      <c r="F77" s="117"/>
      <c r="G77" s="96" t="s">
        <v>473</v>
      </c>
      <c r="H77" s="178"/>
      <c r="I77" s="180">
        <v>42280</v>
      </c>
      <c r="J77" s="181">
        <v>0.73827546296296298</v>
      </c>
      <c r="K77" s="191" t="str">
        <f t="shared" si="20"/>
        <v>Carrara8-42280</v>
      </c>
      <c r="L77" s="117"/>
      <c r="M77" s="117"/>
      <c r="N77" s="117"/>
      <c r="O77" s="117"/>
      <c r="P77" s="117">
        <v>75</v>
      </c>
      <c r="Q77" s="117" t="s">
        <v>38</v>
      </c>
      <c r="R77" s="7" t="s">
        <v>38</v>
      </c>
      <c r="S77" s="117">
        <v>0</v>
      </c>
      <c r="T77" s="96" t="s">
        <v>476</v>
      </c>
      <c r="U77" s="179">
        <v>7.1999999999999995E-2</v>
      </c>
      <c r="V77" s="182" t="s">
        <v>534</v>
      </c>
      <c r="W77">
        <v>20</v>
      </c>
      <c r="X77">
        <v>28</v>
      </c>
      <c r="Y77" s="179" t="s">
        <v>523</v>
      </c>
      <c r="Z77" s="179" t="s">
        <v>523</v>
      </c>
      <c r="AA77" s="117"/>
      <c r="AB77" s="15">
        <v>5.2761320029999998</v>
      </c>
      <c r="AC77" s="117"/>
      <c r="AD77" s="117"/>
      <c r="AE77" s="15">
        <v>1.7710011670000001</v>
      </c>
      <c r="AF77" s="117"/>
      <c r="AG77" s="117"/>
      <c r="AH77" s="15">
        <v>6.701613257</v>
      </c>
      <c r="AI77" s="117"/>
      <c r="AJ77" s="117"/>
      <c r="AK77" s="15">
        <v>0.93033448500000004</v>
      </c>
      <c r="AL77" s="117"/>
      <c r="AM77" s="117"/>
      <c r="AN77" s="15">
        <v>11.26567212</v>
      </c>
      <c r="AO77" s="117"/>
      <c r="AP77" s="117"/>
      <c r="AQ77">
        <v>-3.69</v>
      </c>
      <c r="AR77" s="108"/>
      <c r="AS77" s="91">
        <v>34.979999999999997</v>
      </c>
      <c r="AT77">
        <v>1.8713181160000001</v>
      </c>
      <c r="AU77">
        <v>5.721233E-3</v>
      </c>
      <c r="AV77" s="117"/>
      <c r="AW77" s="117"/>
      <c r="AX77" s="117"/>
      <c r="AY77" s="117"/>
      <c r="AZ77">
        <v>36.802662730000002</v>
      </c>
      <c r="BA77">
        <v>1.8595397E-2</v>
      </c>
      <c r="BB77" s="117"/>
      <c r="BC77" s="117"/>
      <c r="BD77" s="117"/>
      <c r="BE77" s="108">
        <v>1.008122</v>
      </c>
      <c r="BG77" s="175">
        <f t="shared" si="21"/>
        <v>-2.3866340238739685</v>
      </c>
      <c r="BH77" s="117"/>
      <c r="BI77" s="15">
        <v>-0.48752266900000002</v>
      </c>
      <c r="BJ77" s="117"/>
      <c r="BK77" s="15">
        <v>9.4805219999999999E-3</v>
      </c>
      <c r="BL77" s="15">
        <v>-2.605547874</v>
      </c>
      <c r="BM77" s="117"/>
      <c r="BN77" s="117"/>
      <c r="BO77" s="15">
        <v>2.1234261619999999</v>
      </c>
      <c r="BP77" s="117"/>
      <c r="BQ77" s="117"/>
      <c r="BR77" s="15">
        <v>2.2767968E-2</v>
      </c>
      <c r="BS77" s="15">
        <v>1.0456334359999999</v>
      </c>
      <c r="BT77" s="15">
        <v>1.042348131</v>
      </c>
      <c r="BU77" s="184">
        <v>0.47749269700000002</v>
      </c>
      <c r="BV77" s="117"/>
      <c r="BW77" s="117"/>
    </row>
    <row r="78" spans="1:75" ht="15.75" x14ac:dyDescent="0.25">
      <c r="A78" s="15" t="s">
        <v>490</v>
      </c>
      <c r="B78" s="117"/>
      <c r="C78" s="117" t="s">
        <v>494</v>
      </c>
      <c r="D78" s="117" t="s">
        <v>495</v>
      </c>
      <c r="E78" s="117"/>
      <c r="F78" s="117"/>
      <c r="G78" s="96" t="s">
        <v>473</v>
      </c>
      <c r="H78" s="178"/>
      <c r="I78" s="180">
        <v>42282</v>
      </c>
      <c r="J78" s="181">
        <v>0.71783564814814815</v>
      </c>
      <c r="K78" s="191" t="str">
        <f t="shared" si="20"/>
        <v>Carrara9-42282</v>
      </c>
      <c r="L78" s="117"/>
      <c r="M78" s="117"/>
      <c r="N78" s="117"/>
      <c r="O78" s="117"/>
      <c r="P78" s="117">
        <v>75</v>
      </c>
      <c r="Q78" s="117" t="s">
        <v>38</v>
      </c>
      <c r="R78" s="7" t="s">
        <v>38</v>
      </c>
      <c r="S78" s="117">
        <v>0</v>
      </c>
      <c r="T78" s="96" t="s">
        <v>476</v>
      </c>
      <c r="U78" s="179">
        <v>7.1999999999999995E-2</v>
      </c>
      <c r="V78" s="182" t="s">
        <v>534</v>
      </c>
      <c r="W78">
        <v>20</v>
      </c>
      <c r="X78">
        <v>28</v>
      </c>
      <c r="Y78" s="179" t="s">
        <v>523</v>
      </c>
      <c r="Z78" s="179" t="s">
        <v>523</v>
      </c>
      <c r="AA78" s="117"/>
      <c r="AB78" s="15">
        <v>5.4242163840000002</v>
      </c>
      <c r="AC78" s="117"/>
      <c r="AD78" s="117"/>
      <c r="AE78" s="15">
        <v>2.0731400980000001</v>
      </c>
      <c r="AF78" s="117"/>
      <c r="AG78" s="117"/>
      <c r="AH78" s="15">
        <v>7.1195533299999996</v>
      </c>
      <c r="AI78" s="117"/>
      <c r="AJ78" s="117"/>
      <c r="AK78" s="15">
        <v>3.4054735840000001</v>
      </c>
      <c r="AL78" s="117"/>
      <c r="AM78" s="117"/>
      <c r="AN78" s="15">
        <v>10.894458139999999</v>
      </c>
      <c r="AO78" s="117"/>
      <c r="AP78" s="117"/>
      <c r="AQ78">
        <v>-3.69</v>
      </c>
      <c r="AR78" s="108"/>
      <c r="AS78" s="91">
        <v>34.979999999999997</v>
      </c>
      <c r="AT78">
        <v>2.018064324</v>
      </c>
      <c r="AU78">
        <v>5.3416430000000001E-3</v>
      </c>
      <c r="AV78" s="117"/>
      <c r="AW78" s="117"/>
      <c r="AX78" s="117"/>
      <c r="AY78" s="117"/>
      <c r="AZ78">
        <v>37.11536066</v>
      </c>
      <c r="BA78">
        <v>1.0214773E-2</v>
      </c>
      <c r="BB78" s="117"/>
      <c r="BC78" s="117"/>
      <c r="BD78" s="117"/>
      <c r="BE78" s="108">
        <v>1.008122</v>
      </c>
      <c r="BG78" s="175">
        <f t="shared" si="21"/>
        <v>-2.0857555195117587</v>
      </c>
      <c r="BH78" s="117"/>
      <c r="BI78" s="15">
        <v>-0.52100772900000003</v>
      </c>
      <c r="BJ78" s="117"/>
      <c r="BK78" s="15">
        <v>1.0357570999999999E-2</v>
      </c>
      <c r="BL78" s="15">
        <v>-0.74198298900000004</v>
      </c>
      <c r="BM78" s="117"/>
      <c r="BN78" s="117"/>
      <c r="BO78" s="15">
        <v>1.0047058929999999</v>
      </c>
      <c r="BP78" s="117"/>
      <c r="BQ78" s="117"/>
      <c r="BR78" s="15">
        <v>2.2767968E-2</v>
      </c>
      <c r="BS78" s="15">
        <v>1.0456334359999999</v>
      </c>
      <c r="BT78" s="15">
        <v>1.042348131</v>
      </c>
      <c r="BU78" s="184">
        <v>0.43134667999999998</v>
      </c>
      <c r="BV78" s="117"/>
      <c r="BW78" s="117"/>
    </row>
    <row r="79" spans="1:75" ht="15.75" x14ac:dyDescent="0.25">
      <c r="A79" s="15"/>
      <c r="B79" s="117"/>
      <c r="C79" s="117"/>
      <c r="D79" s="117"/>
      <c r="E79" s="117"/>
      <c r="F79" s="117"/>
      <c r="G79" s="96"/>
      <c r="H79" s="178"/>
      <c r="I79" s="15"/>
      <c r="J79" s="15"/>
      <c r="K79" s="191"/>
      <c r="L79" s="117"/>
      <c r="M79" s="117"/>
      <c r="N79" s="117"/>
      <c r="O79" s="117"/>
      <c r="P79" s="117"/>
      <c r="Q79" s="117"/>
      <c r="R79" s="7"/>
      <c r="S79" s="117"/>
      <c r="T79" s="96"/>
      <c r="U79" s="179"/>
      <c r="V79" s="15"/>
      <c r="W79"/>
      <c r="X79"/>
      <c r="Y79" s="179"/>
      <c r="Z79" s="179"/>
      <c r="AA79" s="117"/>
      <c r="AB79" s="15"/>
      <c r="AC79" s="117"/>
      <c r="AD79" s="117"/>
      <c r="AE79" s="15"/>
      <c r="AF79" s="117"/>
      <c r="AG79" s="117"/>
      <c r="AH79" s="15"/>
      <c r="AI79" s="117"/>
      <c r="AJ79" s="117"/>
      <c r="AK79" s="15"/>
      <c r="AL79" s="117"/>
      <c r="AM79" s="117"/>
      <c r="AN79" s="15"/>
      <c r="AO79" s="117"/>
      <c r="AP79" s="117"/>
      <c r="AQ79"/>
      <c r="AR79" s="108"/>
      <c r="AS79" s="91"/>
      <c r="AT79"/>
      <c r="AU79"/>
      <c r="AV79" s="117"/>
      <c r="AW79" s="117"/>
      <c r="AX79" s="117"/>
      <c r="AY79" s="117"/>
      <c r="AZ79"/>
      <c r="BA79"/>
      <c r="BB79" s="117"/>
      <c r="BC79" s="117"/>
      <c r="BD79" s="117"/>
      <c r="BE79" s="117"/>
      <c r="BF79" s="117"/>
      <c r="BG79" s="117"/>
      <c r="BH79" s="117"/>
      <c r="BI79" s="15"/>
      <c r="BJ79" s="117"/>
      <c r="BK79" s="15"/>
      <c r="BL79" s="15"/>
      <c r="BM79" s="117"/>
      <c r="BN79" s="117"/>
      <c r="BO79" s="15"/>
      <c r="BP79" s="117"/>
      <c r="BQ79" s="117"/>
      <c r="BR79" s="15"/>
      <c r="BS79" s="15"/>
      <c r="BT79" s="15"/>
      <c r="BU79" s="184"/>
      <c r="BV79" s="117"/>
      <c r="BW79" s="117"/>
    </row>
    <row r="80" spans="1:75" ht="15.75" x14ac:dyDescent="0.25">
      <c r="A80" s="15" t="s">
        <v>482</v>
      </c>
      <c r="B80" s="117"/>
      <c r="C80" s="117" t="s">
        <v>494</v>
      </c>
      <c r="D80" s="117" t="s">
        <v>472</v>
      </c>
      <c r="E80" s="117"/>
      <c r="F80" s="117"/>
      <c r="G80" s="96" t="s">
        <v>473</v>
      </c>
      <c r="H80" s="178"/>
      <c r="I80" s="180">
        <v>42257</v>
      </c>
      <c r="J80" s="181">
        <v>0.98160879629629638</v>
      </c>
      <c r="K80" s="191" t="str">
        <f t="shared" ref="K80:K87" si="22">A80&amp;"-"&amp;I80</f>
        <v>Ooids1-42257</v>
      </c>
      <c r="L80" s="117"/>
      <c r="M80" s="117"/>
      <c r="N80" s="117"/>
      <c r="O80" s="117"/>
      <c r="P80" s="117">
        <v>75</v>
      </c>
      <c r="Q80" s="117" t="s">
        <v>38</v>
      </c>
      <c r="R80" s="7" t="s">
        <v>38</v>
      </c>
      <c r="S80" s="117">
        <v>0</v>
      </c>
      <c r="T80" s="96" t="s">
        <v>476</v>
      </c>
      <c r="U80" s="179">
        <v>7.1999999999999995E-2</v>
      </c>
      <c r="V80" s="182" t="s">
        <v>530</v>
      </c>
      <c r="W80">
        <v>1</v>
      </c>
      <c r="X80">
        <v>2</v>
      </c>
      <c r="Y80" s="179" t="s">
        <v>523</v>
      </c>
      <c r="Z80" s="179" t="s">
        <v>523</v>
      </c>
      <c r="AA80" s="117"/>
      <c r="AB80" s="15">
        <v>8.054103886</v>
      </c>
      <c r="AC80" s="117"/>
      <c r="AD80" s="117"/>
      <c r="AE80" s="15">
        <v>4.1422148280000002</v>
      </c>
      <c r="AF80" s="117"/>
      <c r="AG80" s="117"/>
      <c r="AH80" s="15">
        <v>12.223536859999999</v>
      </c>
      <c r="AI80" s="117"/>
      <c r="AJ80" s="117"/>
      <c r="AK80" s="15">
        <v>8.5892900220000001</v>
      </c>
      <c r="AL80" s="117"/>
      <c r="AM80" s="117"/>
      <c r="AN80" s="15">
        <v>6.9725160070000003</v>
      </c>
      <c r="AO80" s="117"/>
      <c r="AP80" s="117"/>
      <c r="AQ80">
        <v>-3.69</v>
      </c>
      <c r="AR80" s="108"/>
      <c r="AS80" s="91">
        <v>34.979999999999997</v>
      </c>
      <c r="AT80">
        <v>4.7462524159999999</v>
      </c>
      <c r="AU80">
        <v>9.3702720000000007E-3</v>
      </c>
      <c r="AV80" s="117"/>
      <c r="AW80" s="117"/>
      <c r="AX80" s="117"/>
      <c r="AY80" s="117"/>
      <c r="AZ80">
        <v>39.252973349999998</v>
      </c>
      <c r="BA80">
        <v>1.0004193E-2</v>
      </c>
      <c r="BB80" s="117"/>
      <c r="BC80" s="117"/>
      <c r="BD80" s="117"/>
      <c r="BE80" s="108">
        <v>1.008122</v>
      </c>
      <c r="BG80" s="175">
        <f t="shared" ref="BG80:BG87" si="23">((((1000+AZ80)/1.008122-1000))-30.91)/1.03091</f>
        <v>-2.8940787565513031E-2</v>
      </c>
      <c r="BH80" s="117"/>
      <c r="BI80" s="15">
        <v>-0.18880986799999999</v>
      </c>
      <c r="BJ80" s="117"/>
      <c r="BK80" s="15">
        <v>9.9530139999999996E-3</v>
      </c>
      <c r="BL80" s="15">
        <v>0.28539691099999998</v>
      </c>
      <c r="BM80" s="117"/>
      <c r="BN80" s="117"/>
      <c r="BO80" s="15">
        <v>-9.6727329940000004</v>
      </c>
      <c r="BP80" s="117"/>
      <c r="BQ80" s="117"/>
      <c r="BR80" s="15">
        <v>1.8617371000000001E-2</v>
      </c>
      <c r="BS80" s="15">
        <v>1.004118654</v>
      </c>
      <c r="BT80" s="15">
        <v>1.0021943099999999</v>
      </c>
      <c r="BU80" s="184">
        <v>0.69490740600000001</v>
      </c>
      <c r="BV80" s="117"/>
      <c r="BW80" s="117"/>
    </row>
    <row r="81" spans="1:75" ht="15.75" x14ac:dyDescent="0.25">
      <c r="A81" s="15" t="s">
        <v>486</v>
      </c>
      <c r="B81" s="117"/>
      <c r="C81" s="117" t="s">
        <v>494</v>
      </c>
      <c r="D81" s="117" t="s">
        <v>472</v>
      </c>
      <c r="E81" s="117"/>
      <c r="F81" s="117"/>
      <c r="G81" s="96" t="s">
        <v>473</v>
      </c>
      <c r="H81" s="178"/>
      <c r="I81" s="180">
        <v>42259</v>
      </c>
      <c r="J81" s="181">
        <v>0.32936342592592593</v>
      </c>
      <c r="K81" s="191" t="str">
        <f t="shared" si="22"/>
        <v>Ooids2-42259</v>
      </c>
      <c r="L81" s="117"/>
      <c r="M81" s="117"/>
      <c r="N81" s="117"/>
      <c r="O81" s="117"/>
      <c r="P81" s="117">
        <v>75</v>
      </c>
      <c r="Q81" s="117" t="s">
        <v>38</v>
      </c>
      <c r="R81" s="7" t="s">
        <v>38</v>
      </c>
      <c r="S81" s="117">
        <v>0</v>
      </c>
      <c r="T81" s="96" t="s">
        <v>476</v>
      </c>
      <c r="U81" s="179">
        <v>7.1999999999999995E-2</v>
      </c>
      <c r="V81" s="182" t="s">
        <v>531</v>
      </c>
      <c r="W81">
        <v>3</v>
      </c>
      <c r="X81">
        <v>7</v>
      </c>
      <c r="Y81" s="179" t="s">
        <v>523</v>
      </c>
      <c r="Z81" s="179" t="s">
        <v>523</v>
      </c>
      <c r="AA81" s="117"/>
      <c r="AB81" s="15">
        <v>7.8270396169999996</v>
      </c>
      <c r="AC81" s="117"/>
      <c r="AD81" s="117"/>
      <c r="AE81" s="15">
        <v>4.4503511519999996</v>
      </c>
      <c r="AF81" s="117"/>
      <c r="AG81" s="117"/>
      <c r="AH81" s="15">
        <v>12.26793866</v>
      </c>
      <c r="AI81" s="117"/>
      <c r="AJ81" s="117"/>
      <c r="AK81" s="15">
        <v>9.5628069169999996</v>
      </c>
      <c r="AL81" s="117"/>
      <c r="AM81" s="117"/>
      <c r="AN81" s="15">
        <v>6.9011714409999998</v>
      </c>
      <c r="AO81" s="117"/>
      <c r="AP81" s="117"/>
      <c r="AQ81">
        <v>-3.69</v>
      </c>
      <c r="AR81" s="108"/>
      <c r="AS81" s="91">
        <v>34.979999999999997</v>
      </c>
      <c r="AT81">
        <v>4.492699966</v>
      </c>
      <c r="AU81">
        <v>6.7593530000000001E-3</v>
      </c>
      <c r="AV81" s="117"/>
      <c r="AW81" s="117"/>
      <c r="AX81" s="117"/>
      <c r="AY81" s="117"/>
      <c r="AZ81">
        <v>39.572758649999997</v>
      </c>
      <c r="BA81">
        <v>9.1733119999999994E-3</v>
      </c>
      <c r="BB81" s="117"/>
      <c r="BC81" s="117"/>
      <c r="BD81" s="117"/>
      <c r="BE81" s="108">
        <v>1.008122</v>
      </c>
      <c r="BG81" s="175">
        <f t="shared" si="23"/>
        <v>0.27875719681537953</v>
      </c>
      <c r="BH81" s="117"/>
      <c r="BI81" s="15">
        <v>-0.21457069300000001</v>
      </c>
      <c r="BJ81" s="117"/>
      <c r="BK81" s="15">
        <v>9.9762519999999997E-3</v>
      </c>
      <c r="BL81" s="15">
        <v>0.63668083799999997</v>
      </c>
      <c r="BM81" s="117"/>
      <c r="BN81" s="117"/>
      <c r="BO81" s="15">
        <v>-10.102968239999999</v>
      </c>
      <c r="BP81" s="117"/>
      <c r="BQ81" s="117"/>
      <c r="BR81" s="15">
        <v>1.9389646999999999E-2</v>
      </c>
      <c r="BS81" s="15">
        <v>1.0446983489999999</v>
      </c>
      <c r="BT81" s="15">
        <v>1.043553137</v>
      </c>
      <c r="BU81" s="184">
        <v>0.67846422100000003</v>
      </c>
      <c r="BV81" s="117"/>
      <c r="BW81" s="117"/>
    </row>
    <row r="82" spans="1:75" ht="15.75" x14ac:dyDescent="0.25">
      <c r="A82" s="15" t="s">
        <v>483</v>
      </c>
      <c r="B82" s="117"/>
      <c r="C82" s="117" t="s">
        <v>494</v>
      </c>
      <c r="D82" s="117" t="s">
        <v>472</v>
      </c>
      <c r="E82" s="117"/>
      <c r="F82" s="117"/>
      <c r="G82" s="96" t="s">
        <v>473</v>
      </c>
      <c r="H82" s="178"/>
      <c r="I82" s="180">
        <v>42263</v>
      </c>
      <c r="J82" s="181">
        <v>4.0196759259259258E-2</v>
      </c>
      <c r="K82" s="191" t="str">
        <f t="shared" si="22"/>
        <v>Ooids3-42263</v>
      </c>
      <c r="L82" s="117"/>
      <c r="M82" s="117"/>
      <c r="N82" s="117"/>
      <c r="O82" s="117"/>
      <c r="P82" s="117">
        <v>75</v>
      </c>
      <c r="Q82" s="117" t="s">
        <v>38</v>
      </c>
      <c r="R82" s="7" t="s">
        <v>38</v>
      </c>
      <c r="S82" s="117">
        <v>0</v>
      </c>
      <c r="T82" s="96" t="s">
        <v>476</v>
      </c>
      <c r="U82" s="179">
        <v>7.1999999999999995E-2</v>
      </c>
      <c r="V82" s="182" t="s">
        <v>532</v>
      </c>
      <c r="W82">
        <v>8</v>
      </c>
      <c r="X82">
        <v>13</v>
      </c>
      <c r="Y82" s="179" t="s">
        <v>523</v>
      </c>
      <c r="Z82" s="179" t="s">
        <v>523</v>
      </c>
      <c r="AA82" s="117"/>
      <c r="AB82" s="15">
        <v>8.0080849769999993</v>
      </c>
      <c r="AC82" s="117"/>
      <c r="AD82" s="117"/>
      <c r="AE82" s="15">
        <v>4.0151612810000001</v>
      </c>
      <c r="AF82" s="117"/>
      <c r="AG82" s="117"/>
      <c r="AH82" s="15">
        <v>12.07335129</v>
      </c>
      <c r="AI82" s="117"/>
      <c r="AJ82" s="117"/>
      <c r="AK82" s="15">
        <v>7.1455158540000001</v>
      </c>
      <c r="AL82" s="117"/>
      <c r="AM82" s="117"/>
      <c r="AN82" s="15">
        <v>13.474382950000001</v>
      </c>
      <c r="AO82" s="117"/>
      <c r="AP82" s="117"/>
      <c r="AQ82">
        <v>-3.69</v>
      </c>
      <c r="AR82" s="108"/>
      <c r="AS82" s="91">
        <v>34.979999999999997</v>
      </c>
      <c r="AT82">
        <v>4.7018719630000003</v>
      </c>
      <c r="AU82">
        <v>5.2055369999999997E-3</v>
      </c>
      <c r="AV82" s="117"/>
      <c r="AW82" s="117"/>
      <c r="AX82" s="117"/>
      <c r="AY82" s="117"/>
      <c r="AZ82">
        <v>39.121442279999997</v>
      </c>
      <c r="BA82">
        <v>1.6122003999999999E-2</v>
      </c>
      <c r="BB82" s="117"/>
      <c r="BC82" s="117"/>
      <c r="BD82" s="117"/>
      <c r="BE82" s="108">
        <v>1.008122</v>
      </c>
      <c r="BG82" s="175">
        <f t="shared" si="23"/>
        <v>-0.15550021704041844</v>
      </c>
      <c r="BH82" s="117"/>
      <c r="BI82" s="15">
        <v>-0.16562612900000001</v>
      </c>
      <c r="BJ82" s="117"/>
      <c r="BK82" s="15">
        <v>1.0001572E-2</v>
      </c>
      <c r="BL82" s="15">
        <v>-0.89368483300000001</v>
      </c>
      <c r="BM82" s="117"/>
      <c r="BN82" s="117"/>
      <c r="BO82" s="15">
        <v>-2.9818673979999999</v>
      </c>
      <c r="BP82" s="117"/>
      <c r="BQ82" s="117"/>
      <c r="BR82" s="15">
        <v>2.1053512999999999E-2</v>
      </c>
      <c r="BS82" s="15">
        <v>1.0466835640000001</v>
      </c>
      <c r="BT82" s="15">
        <v>1.0338556800000001</v>
      </c>
      <c r="BU82" s="184">
        <v>0.70587591199999999</v>
      </c>
      <c r="BV82" s="117"/>
      <c r="BW82" s="117"/>
    </row>
    <row r="83" spans="1:75" ht="15.75" x14ac:dyDescent="0.25">
      <c r="A83" s="15" t="s">
        <v>484</v>
      </c>
      <c r="B83" s="117"/>
      <c r="C83" s="117" t="s">
        <v>494</v>
      </c>
      <c r="D83" s="117" t="s">
        <v>472</v>
      </c>
      <c r="E83" s="117"/>
      <c r="F83" s="117"/>
      <c r="G83" s="96" t="s">
        <v>473</v>
      </c>
      <c r="H83" s="178"/>
      <c r="I83" s="180">
        <v>42267</v>
      </c>
      <c r="J83" s="181">
        <v>0.43512731481481487</v>
      </c>
      <c r="K83" s="191" t="str">
        <f t="shared" si="22"/>
        <v>Ooids4-42267</v>
      </c>
      <c r="L83" s="117"/>
      <c r="M83" s="117"/>
      <c r="N83" s="117"/>
      <c r="O83" s="117"/>
      <c r="P83" s="117">
        <v>75</v>
      </c>
      <c r="Q83" s="117" t="s">
        <v>38</v>
      </c>
      <c r="R83" s="7" t="s">
        <v>38</v>
      </c>
      <c r="S83" s="117">
        <v>0</v>
      </c>
      <c r="T83" s="96" t="s">
        <v>476</v>
      </c>
      <c r="U83" s="179">
        <v>7.1999999999999995E-2</v>
      </c>
      <c r="V83" s="182" t="s">
        <v>532</v>
      </c>
      <c r="W83">
        <v>8</v>
      </c>
      <c r="X83">
        <v>13</v>
      </c>
      <c r="Y83" s="179" t="s">
        <v>523</v>
      </c>
      <c r="Z83" s="179" t="s">
        <v>523</v>
      </c>
      <c r="AA83" s="117"/>
      <c r="AB83" s="15">
        <v>8.0974752960000007</v>
      </c>
      <c r="AC83" s="117"/>
      <c r="AD83" s="117"/>
      <c r="AE83" s="15">
        <v>4.221665765</v>
      </c>
      <c r="AF83" s="117"/>
      <c r="AG83" s="117"/>
      <c r="AH83" s="15">
        <v>12.41464524</v>
      </c>
      <c r="AI83" s="117"/>
      <c r="AJ83" s="117"/>
      <c r="AK83" s="15">
        <v>7.8220554059999996</v>
      </c>
      <c r="AL83" s="117"/>
      <c r="AM83" s="117"/>
      <c r="AN83" s="15">
        <v>11.46535381</v>
      </c>
      <c r="AO83" s="117"/>
      <c r="AP83" s="117"/>
      <c r="AQ83">
        <v>-3.69</v>
      </c>
      <c r="AR83" s="108"/>
      <c r="AS83" s="91">
        <v>34.979999999999997</v>
      </c>
      <c r="AT83">
        <v>4.7895696479999996</v>
      </c>
      <c r="AU83">
        <v>4.3716429999999997E-3</v>
      </c>
      <c r="AV83" s="117"/>
      <c r="AW83" s="117"/>
      <c r="AX83" s="117"/>
      <c r="AY83" s="117"/>
      <c r="AZ83">
        <v>39.3351902</v>
      </c>
      <c r="BA83">
        <v>1.6531197000000001E-2</v>
      </c>
      <c r="BB83" s="117"/>
      <c r="BC83" s="117"/>
      <c r="BD83" s="117"/>
      <c r="BE83" s="108">
        <v>1.008122</v>
      </c>
      <c r="BG83" s="175">
        <f t="shared" si="23"/>
        <v>5.0168411722690848E-2</v>
      </c>
      <c r="BH83" s="117"/>
      <c r="BI83" s="15">
        <v>-0.122243109</v>
      </c>
      <c r="BJ83" s="117"/>
      <c r="BK83" s="15">
        <v>9.3146549999999998E-3</v>
      </c>
      <c r="BL83" s="15">
        <v>-0.63368806799999999</v>
      </c>
      <c r="BM83" s="117"/>
      <c r="BN83" s="117"/>
      <c r="BO83" s="15">
        <v>-5.4544897460000001</v>
      </c>
      <c r="BP83" s="117"/>
      <c r="BQ83" s="117"/>
      <c r="BR83" s="15">
        <v>2.1053512999999999E-2</v>
      </c>
      <c r="BS83" s="15">
        <v>1.0466835640000001</v>
      </c>
      <c r="BT83" s="15">
        <v>1.0338556800000001</v>
      </c>
      <c r="BU83" s="184">
        <v>0.74453596600000005</v>
      </c>
      <c r="BV83" s="117"/>
      <c r="BW83" s="117"/>
    </row>
    <row r="84" spans="1:75" ht="15.75" x14ac:dyDescent="0.25">
      <c r="A84" s="15" t="s">
        <v>485</v>
      </c>
      <c r="B84" s="117"/>
      <c r="C84" s="117" t="s">
        <v>494</v>
      </c>
      <c r="D84" s="117" t="s">
        <v>472</v>
      </c>
      <c r="E84" s="117"/>
      <c r="F84" s="117"/>
      <c r="G84" s="96" t="s">
        <v>473</v>
      </c>
      <c r="H84" s="178"/>
      <c r="I84" s="180">
        <v>42270</v>
      </c>
      <c r="J84" s="181">
        <v>0.28479166666666667</v>
      </c>
      <c r="K84" s="191" t="str">
        <f t="shared" si="22"/>
        <v>Ooids5-42270</v>
      </c>
      <c r="L84" s="117"/>
      <c r="M84" s="117"/>
      <c r="N84" s="117"/>
      <c r="O84" s="117"/>
      <c r="P84" s="117">
        <v>75</v>
      </c>
      <c r="Q84" s="117" t="s">
        <v>38</v>
      </c>
      <c r="R84" s="7" t="s">
        <v>38</v>
      </c>
      <c r="S84" s="117">
        <v>0</v>
      </c>
      <c r="T84" s="96" t="s">
        <v>476</v>
      </c>
      <c r="U84" s="179">
        <v>7.1999999999999995E-2</v>
      </c>
      <c r="V84" s="182" t="s">
        <v>533</v>
      </c>
      <c r="W84">
        <v>14</v>
      </c>
      <c r="X84">
        <v>21</v>
      </c>
      <c r="Y84" s="179" t="s">
        <v>523</v>
      </c>
      <c r="Z84" s="179" t="s">
        <v>523</v>
      </c>
      <c r="AA84" s="117"/>
      <c r="AB84" s="15">
        <v>7.9824313309999999</v>
      </c>
      <c r="AC84" s="117"/>
      <c r="AD84" s="117"/>
      <c r="AE84" s="15">
        <v>3.9576757329999999</v>
      </c>
      <c r="AF84" s="117"/>
      <c r="AG84" s="117"/>
      <c r="AH84" s="15">
        <v>12.031098099999999</v>
      </c>
      <c r="AI84" s="117"/>
      <c r="AJ84" s="117"/>
      <c r="AK84" s="15">
        <v>7.3924733270000003</v>
      </c>
      <c r="AL84" s="117"/>
      <c r="AM84" s="117"/>
      <c r="AN84" s="15">
        <v>9.7609417409999999</v>
      </c>
      <c r="AO84" s="117"/>
      <c r="AP84" s="117"/>
      <c r="AQ84">
        <v>-3.69</v>
      </c>
      <c r="AR84" s="108"/>
      <c r="AS84" s="91">
        <v>34.979999999999997</v>
      </c>
      <c r="AT84">
        <v>4.676638466</v>
      </c>
      <c r="AU84">
        <v>4.8988169999999998E-3</v>
      </c>
      <c r="AV84" s="117"/>
      <c r="AW84" s="117"/>
      <c r="AX84" s="117"/>
      <c r="AY84" s="117"/>
      <c r="AZ84">
        <v>39.061942129999998</v>
      </c>
      <c r="BA84">
        <v>1.9657185000000001E-2</v>
      </c>
      <c r="BB84" s="117"/>
      <c r="BC84" s="117"/>
      <c r="BD84" s="117"/>
      <c r="BE84" s="108">
        <v>1.008122</v>
      </c>
      <c r="BG84" s="175">
        <f t="shared" si="23"/>
        <v>-0.21275136718812818</v>
      </c>
      <c r="BH84" s="117"/>
      <c r="BI84" s="15">
        <v>-0.124806263</v>
      </c>
      <c r="BJ84" s="117"/>
      <c r="BK84" s="15">
        <v>1.0287965E-2</v>
      </c>
      <c r="BL84" s="15">
        <v>-0.53425237299999995</v>
      </c>
      <c r="BM84" s="117"/>
      <c r="BN84" s="117"/>
      <c r="BO84" s="15">
        <v>-6.4962303700000001</v>
      </c>
      <c r="BP84" s="117"/>
      <c r="BQ84" s="117"/>
      <c r="BR84" s="15">
        <v>2.2367577E-2</v>
      </c>
      <c r="BS84" s="15">
        <v>1.0355718279999999</v>
      </c>
      <c r="BT84" s="15">
        <v>1.0492032920000001</v>
      </c>
      <c r="BU84" s="184">
        <v>0.74577509200000003</v>
      </c>
      <c r="BV84" s="117"/>
      <c r="BW84" s="117"/>
    </row>
    <row r="85" spans="1:75" ht="15.75" x14ac:dyDescent="0.25">
      <c r="A85" s="15" t="s">
        <v>491</v>
      </c>
      <c r="B85" s="117"/>
      <c r="C85" s="117" t="s">
        <v>494</v>
      </c>
      <c r="D85" s="117" t="s">
        <v>472</v>
      </c>
      <c r="E85" s="117"/>
      <c r="F85" s="117"/>
      <c r="G85" s="96" t="s">
        <v>473</v>
      </c>
      <c r="H85" s="178"/>
      <c r="I85" s="180">
        <v>42274</v>
      </c>
      <c r="J85" s="181">
        <v>0.55549768518518516</v>
      </c>
      <c r="K85" s="191" t="str">
        <f t="shared" si="22"/>
        <v>Ooids6-42274</v>
      </c>
      <c r="L85" s="117"/>
      <c r="M85" s="117"/>
      <c r="N85" s="117"/>
      <c r="O85" s="117"/>
      <c r="P85" s="117">
        <v>75</v>
      </c>
      <c r="Q85" s="117" t="s">
        <v>38</v>
      </c>
      <c r="R85" s="7" t="s">
        <v>38</v>
      </c>
      <c r="S85" s="117">
        <v>0</v>
      </c>
      <c r="T85" s="96" t="s">
        <v>476</v>
      </c>
      <c r="U85" s="179">
        <v>7.1999999999999995E-2</v>
      </c>
      <c r="V85" s="182" t="s">
        <v>533</v>
      </c>
      <c r="W85">
        <v>14</v>
      </c>
      <c r="X85">
        <v>21</v>
      </c>
      <c r="Y85" s="179" t="s">
        <v>523</v>
      </c>
      <c r="Z85" s="179" t="s">
        <v>523</v>
      </c>
      <c r="AA85" s="117"/>
      <c r="AB85" s="15">
        <v>8.1098622589999998</v>
      </c>
      <c r="AC85" s="117"/>
      <c r="AD85" s="117"/>
      <c r="AE85" s="15">
        <v>4.3284849879999996</v>
      </c>
      <c r="AF85" s="117"/>
      <c r="AG85" s="117"/>
      <c r="AH85" s="15">
        <v>12.528327060000001</v>
      </c>
      <c r="AI85" s="117"/>
      <c r="AJ85" s="117"/>
      <c r="AK85" s="15">
        <v>7.2955778789999997</v>
      </c>
      <c r="AL85" s="117"/>
      <c r="AM85" s="117"/>
      <c r="AN85" s="15">
        <v>14.05862359</v>
      </c>
      <c r="AO85" s="117"/>
      <c r="AP85" s="117"/>
      <c r="AQ85">
        <v>-3.69</v>
      </c>
      <c r="AR85" s="108"/>
      <c r="AS85" s="91">
        <v>34.979999999999997</v>
      </c>
      <c r="AT85">
        <v>4.7988307729999997</v>
      </c>
      <c r="AU85">
        <v>4.9976209999999998E-3</v>
      </c>
      <c r="AV85" s="117"/>
      <c r="AW85" s="117"/>
      <c r="AX85" s="117"/>
      <c r="AY85" s="117"/>
      <c r="AZ85">
        <v>39.445835189999997</v>
      </c>
      <c r="BA85">
        <v>2.6728106000000001E-2</v>
      </c>
      <c r="BB85" s="117"/>
      <c r="BC85" s="117"/>
      <c r="BD85" s="117"/>
      <c r="BE85" s="108">
        <v>1.008122</v>
      </c>
      <c r="BG85" s="175">
        <f t="shared" si="23"/>
        <v>0.15663121787678741</v>
      </c>
      <c r="BH85" s="117"/>
      <c r="BI85" s="15">
        <v>-0.12728455</v>
      </c>
      <c r="BJ85" s="117"/>
      <c r="BK85" s="15">
        <v>1.1294759E-2</v>
      </c>
      <c r="BL85" s="15">
        <v>-1.368211383</v>
      </c>
      <c r="BM85" s="117"/>
      <c r="BN85" s="117"/>
      <c r="BO85" s="15">
        <v>-3.1261794900000002</v>
      </c>
      <c r="BP85" s="117"/>
      <c r="BQ85" s="117"/>
      <c r="BR85" s="15">
        <v>2.2367577E-2</v>
      </c>
      <c r="BS85" s="15">
        <v>1.0355718279999999</v>
      </c>
      <c r="BT85" s="15">
        <v>1.0492032920000001</v>
      </c>
      <c r="BU85" s="184">
        <v>0.73117496900000001</v>
      </c>
      <c r="BV85" s="117"/>
      <c r="BW85" s="117"/>
    </row>
    <row r="86" spans="1:75" ht="15.75" x14ac:dyDescent="0.25">
      <c r="A86" s="15" t="s">
        <v>492</v>
      </c>
      <c r="B86" s="117"/>
      <c r="C86" s="117" t="s">
        <v>494</v>
      </c>
      <c r="D86" s="117" t="s">
        <v>472</v>
      </c>
      <c r="E86" s="117"/>
      <c r="F86" s="117"/>
      <c r="G86" s="96" t="s">
        <v>473</v>
      </c>
      <c r="H86" s="178"/>
      <c r="I86" s="180">
        <v>42279</v>
      </c>
      <c r="J86" s="181">
        <v>0.29744212962962963</v>
      </c>
      <c r="K86" s="191" t="str">
        <f t="shared" si="22"/>
        <v>Ooids7-42279</v>
      </c>
      <c r="L86" s="117"/>
      <c r="M86" s="117"/>
      <c r="N86" s="117"/>
      <c r="O86" s="117"/>
      <c r="P86" s="117">
        <v>75</v>
      </c>
      <c r="Q86" s="117" t="s">
        <v>38</v>
      </c>
      <c r="R86" s="7" t="s">
        <v>38</v>
      </c>
      <c r="S86" s="117">
        <v>0</v>
      </c>
      <c r="T86" s="96" t="s">
        <v>476</v>
      </c>
      <c r="U86" s="179">
        <v>7.1999999999999995E-2</v>
      </c>
      <c r="V86" s="182" t="s">
        <v>534</v>
      </c>
      <c r="W86">
        <v>20</v>
      </c>
      <c r="X86">
        <v>28</v>
      </c>
      <c r="Y86" s="179" t="s">
        <v>523</v>
      </c>
      <c r="Z86" s="179" t="s">
        <v>523</v>
      </c>
      <c r="AA86" s="117"/>
      <c r="AB86" s="15">
        <v>7.9228227889999996</v>
      </c>
      <c r="AC86" s="117"/>
      <c r="AD86" s="117"/>
      <c r="AE86" s="15">
        <v>4.0627855889999998</v>
      </c>
      <c r="AF86" s="117"/>
      <c r="AG86" s="117"/>
      <c r="AH86" s="15">
        <v>12.099061519999999</v>
      </c>
      <c r="AI86" s="117"/>
      <c r="AJ86" s="117"/>
      <c r="AK86" s="15">
        <v>7.5542313959999996</v>
      </c>
      <c r="AL86" s="117"/>
      <c r="AM86" s="117"/>
      <c r="AN86" s="15">
        <v>7.2905321000000001</v>
      </c>
      <c r="AO86" s="117"/>
      <c r="AP86" s="117"/>
      <c r="AQ86">
        <v>-3.69</v>
      </c>
      <c r="AR86" s="108"/>
      <c r="AS86" s="91">
        <v>34.979999999999997</v>
      </c>
      <c r="AT86">
        <v>4.6091803640000002</v>
      </c>
      <c r="AU86">
        <v>8.1751219999999999E-3</v>
      </c>
      <c r="AV86" s="117"/>
      <c r="AW86" s="117"/>
      <c r="AX86" s="117"/>
      <c r="AY86" s="117"/>
      <c r="AZ86">
        <v>39.170983980000003</v>
      </c>
      <c r="BA86">
        <v>1.9593782000000001E-2</v>
      </c>
      <c r="BB86" s="117"/>
      <c r="BC86" s="117"/>
      <c r="BD86" s="117"/>
      <c r="BE86" s="108">
        <v>1.008122</v>
      </c>
      <c r="BG86" s="175">
        <f t="shared" si="23"/>
        <v>-0.1078311051930127</v>
      </c>
      <c r="BH86" s="117"/>
      <c r="BI86" s="15">
        <v>-9.9692396000000003E-2</v>
      </c>
      <c r="BJ86" s="117"/>
      <c r="BK86" s="15">
        <v>1.0534071000000001E-2</v>
      </c>
      <c r="BL86" s="15">
        <v>-0.58303985199999997</v>
      </c>
      <c r="BM86" s="117"/>
      <c r="BN86" s="117"/>
      <c r="BO86" s="15">
        <v>-9.0685484330000001</v>
      </c>
      <c r="BP86" s="117"/>
      <c r="BQ86" s="117"/>
      <c r="BR86" s="15">
        <v>2.2767968E-2</v>
      </c>
      <c r="BS86" s="15">
        <v>1.0456334359999999</v>
      </c>
      <c r="BT86" s="15">
        <v>1.042348131</v>
      </c>
      <c r="BU86" s="184">
        <v>0.76255658400000004</v>
      </c>
      <c r="BV86" s="117"/>
      <c r="BW86" s="117"/>
    </row>
    <row r="87" spans="1:75" ht="15.75" x14ac:dyDescent="0.25">
      <c r="A87" s="15" t="s">
        <v>493</v>
      </c>
      <c r="B87" s="117"/>
      <c r="C87" s="117" t="s">
        <v>494</v>
      </c>
      <c r="D87" s="117" t="s">
        <v>472</v>
      </c>
      <c r="E87" s="117"/>
      <c r="F87" s="117"/>
      <c r="G87" s="96" t="s">
        <v>473</v>
      </c>
      <c r="H87" s="178"/>
      <c r="I87" s="180">
        <v>42281</v>
      </c>
      <c r="J87" s="181">
        <v>0.70709490740740744</v>
      </c>
      <c r="K87" s="191" t="str">
        <f t="shared" si="22"/>
        <v>Ooids8-42281</v>
      </c>
      <c r="L87" s="117"/>
      <c r="M87" s="117"/>
      <c r="N87" s="117"/>
      <c r="O87" s="117"/>
      <c r="P87" s="117">
        <v>75</v>
      </c>
      <c r="Q87" s="117" t="s">
        <v>38</v>
      </c>
      <c r="R87" s="7" t="s">
        <v>38</v>
      </c>
      <c r="S87" s="117">
        <v>0</v>
      </c>
      <c r="T87" s="96" t="s">
        <v>476</v>
      </c>
      <c r="U87" s="179">
        <v>7.1999999999999995E-2</v>
      </c>
      <c r="V87" s="182" t="s">
        <v>534</v>
      </c>
      <c r="W87">
        <v>20</v>
      </c>
      <c r="X87">
        <v>28</v>
      </c>
      <c r="Y87" s="179" t="s">
        <v>523</v>
      </c>
      <c r="Z87" s="179" t="s">
        <v>523</v>
      </c>
      <c r="AA87" s="117"/>
      <c r="AB87" s="15">
        <v>8.1657260370000007</v>
      </c>
      <c r="AC87" s="117"/>
      <c r="AD87" s="117"/>
      <c r="AE87" s="15">
        <v>4.317778992</v>
      </c>
      <c r="AF87" s="117"/>
      <c r="AG87" s="117"/>
      <c r="AH87" s="15">
        <v>12.57217039</v>
      </c>
      <c r="AI87" s="117"/>
      <c r="AJ87" s="117"/>
      <c r="AK87" s="15">
        <v>7.7479053640000002</v>
      </c>
      <c r="AL87" s="117"/>
      <c r="AM87" s="117"/>
      <c r="AN87" s="15">
        <v>14.37422505</v>
      </c>
      <c r="AO87" s="117"/>
      <c r="AP87" s="117"/>
      <c r="AQ87">
        <v>-3.69</v>
      </c>
      <c r="AR87" s="108"/>
      <c r="AS87" s="91">
        <v>34.979999999999997</v>
      </c>
      <c r="AT87">
        <v>4.858804321</v>
      </c>
      <c r="AU87">
        <v>5.1369170000000004E-3</v>
      </c>
      <c r="AV87" s="117"/>
      <c r="AW87" s="117"/>
      <c r="AX87" s="117"/>
      <c r="AY87" s="117"/>
      <c r="AZ87">
        <v>39.434612569999999</v>
      </c>
      <c r="BA87">
        <v>1.2726335E-2</v>
      </c>
      <c r="BB87" s="117"/>
      <c r="BC87" s="117"/>
      <c r="BD87" s="117"/>
      <c r="BE87" s="108">
        <v>1.008122</v>
      </c>
      <c r="BG87" s="175">
        <f t="shared" si="23"/>
        <v>0.14583279295402163</v>
      </c>
      <c r="BH87" s="117"/>
      <c r="BI87" s="15">
        <v>-0.13062568099999999</v>
      </c>
      <c r="BJ87" s="117"/>
      <c r="BK87" s="15">
        <v>1.0189112E-2</v>
      </c>
      <c r="BL87" s="15">
        <v>-0.89846252299999996</v>
      </c>
      <c r="BM87" s="117"/>
      <c r="BN87" s="117"/>
      <c r="BO87" s="15">
        <v>-2.853841466</v>
      </c>
      <c r="BP87" s="117"/>
      <c r="BQ87" s="117"/>
      <c r="BR87" s="15">
        <v>2.2767968E-2</v>
      </c>
      <c r="BS87" s="15">
        <v>1.0456334359999999</v>
      </c>
      <c r="BT87" s="15">
        <v>1.042348131</v>
      </c>
      <c r="BU87" s="184">
        <v>0.71780735200000001</v>
      </c>
      <c r="BV87" s="117"/>
      <c r="BW87" s="117"/>
    </row>
    <row r="88" spans="1:75" s="117" customFormat="1" ht="15.75" x14ac:dyDescent="0.25">
      <c r="H88" s="178"/>
      <c r="J88" s="183"/>
      <c r="K88" s="191"/>
      <c r="Y88" s="179"/>
      <c r="Z88" s="179"/>
      <c r="AQ88"/>
      <c r="AR88" s="108"/>
      <c r="AS88" s="91"/>
      <c r="BU88" s="194"/>
    </row>
    <row r="89" spans="1:75" ht="15.75" x14ac:dyDescent="0.25">
      <c r="A89" s="15" t="s">
        <v>496</v>
      </c>
      <c r="B89" s="117"/>
      <c r="C89" s="15" t="s">
        <v>497</v>
      </c>
      <c r="D89" s="15" t="s">
        <v>498</v>
      </c>
      <c r="E89" s="117"/>
      <c r="F89" s="117"/>
      <c r="G89" s="117" t="s">
        <v>476</v>
      </c>
      <c r="H89" s="178"/>
      <c r="I89" s="180">
        <v>42338</v>
      </c>
      <c r="J89" s="181">
        <v>0.70062500000000005</v>
      </c>
      <c r="K89" s="191" t="str">
        <f t="shared" ref="K89:K110" si="24">A89&amp;"-"&amp;I89</f>
        <v>2xEV25C-42338</v>
      </c>
      <c r="L89" s="117"/>
      <c r="M89" s="117"/>
      <c r="N89" s="117"/>
      <c r="O89" s="117"/>
      <c r="P89" s="117" t="s">
        <v>476</v>
      </c>
      <c r="Q89" s="117" t="s">
        <v>38</v>
      </c>
      <c r="R89" s="15" t="s">
        <v>499</v>
      </c>
      <c r="S89" s="15">
        <v>0</v>
      </c>
      <c r="T89" s="184">
        <v>0.91461111551405205</v>
      </c>
      <c r="U89" s="117" t="s">
        <v>476</v>
      </c>
      <c r="V89" s="182" t="s">
        <v>535</v>
      </c>
      <c r="W89">
        <v>1</v>
      </c>
      <c r="X89">
        <v>13</v>
      </c>
      <c r="Y89" s="179" t="s">
        <v>523</v>
      </c>
      <c r="Z89" s="179" t="s">
        <v>523</v>
      </c>
      <c r="AA89" s="117"/>
      <c r="AB89" s="15">
        <v>-34.010249155432</v>
      </c>
      <c r="AC89" s="117"/>
      <c r="AD89" s="117"/>
      <c r="AE89" s="15">
        <v>34.153195611663698</v>
      </c>
      <c r="AF89" s="117"/>
      <c r="AG89" s="117"/>
      <c r="AH89" s="15">
        <v>-2.8292310302652801</v>
      </c>
      <c r="AI89" s="117"/>
      <c r="AJ89" s="117"/>
      <c r="AK89" s="15">
        <v>78.119315546782204</v>
      </c>
      <c r="AL89" s="117"/>
      <c r="AM89" s="117"/>
      <c r="AN89" s="15">
        <v>7.8435371083622201</v>
      </c>
      <c r="AO89" s="117"/>
      <c r="AP89" s="117"/>
      <c r="AQ89">
        <v>-3.69</v>
      </c>
      <c r="AR89" s="108"/>
      <c r="AS89" s="91">
        <v>34.979999999999997</v>
      </c>
      <c r="AT89">
        <v>-41.216568379193298</v>
      </c>
      <c r="AU89">
        <v>5.8304974511252704E-3</v>
      </c>
      <c r="AV89" s="117"/>
      <c r="AY89" s="117"/>
      <c r="AZ89">
        <v>70.446565628258497</v>
      </c>
      <c r="BA89">
        <v>1.19133929744337E-2</v>
      </c>
      <c r="BB89" s="117"/>
      <c r="BC89" s="117"/>
      <c r="BD89" s="117"/>
      <c r="BE89" s="117"/>
      <c r="BF89" s="117"/>
      <c r="BG89" s="117"/>
      <c r="BH89" s="117"/>
      <c r="BI89" s="15">
        <v>-9.5551497459694906E-2</v>
      </c>
      <c r="BJ89" s="117"/>
      <c r="BK89" s="15">
        <v>1.04533128508481E-2</v>
      </c>
      <c r="BL89" s="15">
        <v>8.0844944551315194</v>
      </c>
      <c r="BM89" s="117"/>
      <c r="BN89" s="117"/>
      <c r="BO89" s="15">
        <v>-20.958589333093801</v>
      </c>
      <c r="BP89" s="117"/>
      <c r="BQ89" s="117"/>
      <c r="BR89" s="15">
        <v>1.6202666576213599E-2</v>
      </c>
      <c r="BS89" s="15">
        <v>1.0601826889244299</v>
      </c>
      <c r="BT89" s="15">
        <v>0.97990762687200805</v>
      </c>
      <c r="BU89" s="184">
        <v>0.99859148740932502</v>
      </c>
      <c r="BV89" s="117"/>
      <c r="BW89" s="117"/>
    </row>
    <row r="90" spans="1:75" ht="15.75" x14ac:dyDescent="0.25">
      <c r="A90" s="15" t="s">
        <v>496</v>
      </c>
      <c r="B90" s="117"/>
      <c r="C90" s="15" t="s">
        <v>497</v>
      </c>
      <c r="D90" s="15" t="s">
        <v>498</v>
      </c>
      <c r="E90" s="117"/>
      <c r="F90" s="117"/>
      <c r="G90" s="117" t="s">
        <v>476</v>
      </c>
      <c r="H90" s="178"/>
      <c r="I90" s="180">
        <v>42339</v>
      </c>
      <c r="J90" s="181">
        <v>0.67560185185185195</v>
      </c>
      <c r="K90" s="191" t="str">
        <f t="shared" si="24"/>
        <v>2xEV25C-42339</v>
      </c>
      <c r="L90" s="117"/>
      <c r="M90" s="117"/>
      <c r="N90" s="117"/>
      <c r="O90" s="117"/>
      <c r="P90" s="117" t="s">
        <v>476</v>
      </c>
      <c r="Q90" s="117" t="s">
        <v>38</v>
      </c>
      <c r="R90" s="15" t="s">
        <v>499</v>
      </c>
      <c r="S90" s="15">
        <v>0</v>
      </c>
      <c r="T90" s="184">
        <v>0.91461111551405205</v>
      </c>
      <c r="U90" s="117" t="s">
        <v>476</v>
      </c>
      <c r="V90" s="182" t="s">
        <v>535</v>
      </c>
      <c r="W90">
        <v>1</v>
      </c>
      <c r="X90">
        <v>13</v>
      </c>
      <c r="Y90" s="179" t="s">
        <v>523</v>
      </c>
      <c r="Z90" s="179" t="s">
        <v>523</v>
      </c>
      <c r="AA90" s="117"/>
      <c r="AB90" s="15">
        <v>-34.119684384139902</v>
      </c>
      <c r="AC90" s="117"/>
      <c r="AD90" s="117"/>
      <c r="AE90" s="15">
        <v>34.7984989672727</v>
      </c>
      <c r="AF90" s="117"/>
      <c r="AG90" s="117"/>
      <c r="AH90" s="15">
        <v>-2.32279213159805</v>
      </c>
      <c r="AI90" s="117"/>
      <c r="AJ90" s="117"/>
      <c r="AK90" s="15">
        <v>80.260624365549205</v>
      </c>
      <c r="AL90" s="117"/>
      <c r="AM90" s="117"/>
      <c r="AN90" s="15">
        <v>6.1257840902192102</v>
      </c>
      <c r="AO90" s="117"/>
      <c r="AP90" s="117"/>
      <c r="AQ90">
        <v>-3.69</v>
      </c>
      <c r="AR90" s="108"/>
      <c r="AS90" s="91">
        <v>34.979999999999997</v>
      </c>
      <c r="AT90">
        <v>-41.356805957256697</v>
      </c>
      <c r="AU90">
        <v>5.6762426354086404E-3</v>
      </c>
      <c r="AV90" s="117"/>
      <c r="AY90" s="117"/>
      <c r="AZ90">
        <v>71.115447726292103</v>
      </c>
      <c r="BA90">
        <v>1.9847922204468099E-2</v>
      </c>
      <c r="BB90" s="117"/>
      <c r="BC90" s="117"/>
      <c r="BD90" s="117"/>
      <c r="BE90" s="117"/>
      <c r="BF90" s="117"/>
      <c r="BG90" s="117"/>
      <c r="BH90" s="117"/>
      <c r="BI90" s="15">
        <v>-8.3284849389151705E-2</v>
      </c>
      <c r="BJ90" s="117"/>
      <c r="BK90" s="15">
        <v>1.06155275729357E-2</v>
      </c>
      <c r="BL90" s="15">
        <v>8.8273021485384096</v>
      </c>
      <c r="BM90" s="117"/>
      <c r="BN90" s="117"/>
      <c r="BO90" s="15">
        <v>-23.704802134292098</v>
      </c>
      <c r="BP90" s="117"/>
      <c r="BQ90" s="117"/>
      <c r="BR90" s="15">
        <v>1.6202666576213599E-2</v>
      </c>
      <c r="BS90" s="15">
        <v>1.0601826889244299</v>
      </c>
      <c r="BT90" s="15">
        <v>0.97990762687200805</v>
      </c>
      <c r="BU90" s="184">
        <v>1.0024841721265401</v>
      </c>
      <c r="BV90" s="117"/>
      <c r="BW90" s="117"/>
    </row>
    <row r="91" spans="1:75" ht="15.75" x14ac:dyDescent="0.25">
      <c r="A91" s="15" t="s">
        <v>496</v>
      </c>
      <c r="B91" s="117"/>
      <c r="C91" s="15" t="s">
        <v>497</v>
      </c>
      <c r="D91" s="15" t="s">
        <v>498</v>
      </c>
      <c r="E91" s="117"/>
      <c r="F91" s="117"/>
      <c r="G91" s="117" t="s">
        <v>476</v>
      </c>
      <c r="H91" s="178"/>
      <c r="I91" s="180">
        <v>42344</v>
      </c>
      <c r="J91" s="181">
        <v>0.61306712962962961</v>
      </c>
      <c r="K91" s="191" t="str">
        <f t="shared" si="24"/>
        <v>2xEV25C-42344</v>
      </c>
      <c r="L91" s="117"/>
      <c r="M91" s="117"/>
      <c r="N91" s="117"/>
      <c r="O91" s="117"/>
      <c r="P91" s="117" t="s">
        <v>476</v>
      </c>
      <c r="Q91" s="117" t="s">
        <v>38</v>
      </c>
      <c r="R91" s="15" t="s">
        <v>499</v>
      </c>
      <c r="S91" s="15">
        <v>0</v>
      </c>
      <c r="T91" s="184">
        <v>0.91461111551405205</v>
      </c>
      <c r="U91" s="117" t="s">
        <v>476</v>
      </c>
      <c r="V91" s="182" t="s">
        <v>535</v>
      </c>
      <c r="W91">
        <v>1</v>
      </c>
      <c r="X91">
        <v>13</v>
      </c>
      <c r="Y91" s="179" t="s">
        <v>523</v>
      </c>
      <c r="Z91" s="179" t="s">
        <v>523</v>
      </c>
      <c r="AA91" s="117"/>
      <c r="AB91" s="15">
        <v>-33.960765079412802</v>
      </c>
      <c r="AC91" s="117"/>
      <c r="AD91" s="117"/>
      <c r="AE91" s="15">
        <v>34.207930930438302</v>
      </c>
      <c r="AF91" s="117"/>
      <c r="AG91" s="117"/>
      <c r="AH91" s="15">
        <v>-2.7166851492311301</v>
      </c>
      <c r="AI91" s="117"/>
      <c r="AJ91" s="117"/>
      <c r="AK91" s="15">
        <v>79.032698117092707</v>
      </c>
      <c r="AL91" s="117"/>
      <c r="AM91" s="117"/>
      <c r="AN91" s="15">
        <v>4.4784494120843696</v>
      </c>
      <c r="AO91" s="117"/>
      <c r="AP91" s="117"/>
      <c r="AQ91">
        <v>-3.69</v>
      </c>
      <c r="AR91" s="108"/>
      <c r="AS91" s="91">
        <v>34.979999999999997</v>
      </c>
      <c r="AT91">
        <v>-41.165790313301002</v>
      </c>
      <c r="AU91">
        <v>6.4147016458141297E-3</v>
      </c>
      <c r="AV91" s="117"/>
      <c r="AY91" s="117"/>
      <c r="AZ91">
        <v>70.503161700978595</v>
      </c>
      <c r="BA91">
        <v>2.1151512617656101E-2</v>
      </c>
      <c r="BB91" s="117"/>
      <c r="BC91" s="117"/>
      <c r="BD91" s="117"/>
      <c r="BE91" s="117"/>
      <c r="BF91" s="117"/>
      <c r="BG91" s="117"/>
      <c r="BH91" s="117"/>
      <c r="BI91" s="15">
        <v>-8.7625260517572801E-2</v>
      </c>
      <c r="BJ91" s="117"/>
      <c r="BK91" s="15">
        <v>1.2572099962540001E-2</v>
      </c>
      <c r="BL91" s="15">
        <v>8.8317394437838797</v>
      </c>
      <c r="BM91" s="117"/>
      <c r="BN91" s="117"/>
      <c r="BO91" s="15">
        <v>-24.382369379887201</v>
      </c>
      <c r="BP91" s="117"/>
      <c r="BQ91" s="117"/>
      <c r="BR91" s="15">
        <v>1.6202666576213599E-2</v>
      </c>
      <c r="BS91" s="15">
        <v>1.0601826889244299</v>
      </c>
      <c r="BT91" s="15">
        <v>0.97990762687200805</v>
      </c>
      <c r="BU91" s="184">
        <v>1.00521010759269</v>
      </c>
      <c r="BV91" s="117"/>
      <c r="BW91" s="117"/>
    </row>
    <row r="92" spans="1:75" ht="15.75" x14ac:dyDescent="0.25">
      <c r="A92" s="15" t="s">
        <v>496</v>
      </c>
      <c r="B92" s="117"/>
      <c r="C92" s="15" t="s">
        <v>497</v>
      </c>
      <c r="D92" s="15" t="s">
        <v>498</v>
      </c>
      <c r="E92" s="117"/>
      <c r="F92" s="117"/>
      <c r="G92" s="117" t="s">
        <v>476</v>
      </c>
      <c r="H92" s="178"/>
      <c r="I92" s="180">
        <v>42349</v>
      </c>
      <c r="J92" s="181">
        <v>0.6754282407407407</v>
      </c>
      <c r="K92" s="191" t="str">
        <f t="shared" si="24"/>
        <v>2xEV25C-42349</v>
      </c>
      <c r="L92" s="117"/>
      <c r="M92" s="117"/>
      <c r="N92" s="117"/>
      <c r="O92" s="117"/>
      <c r="P92" s="117" t="s">
        <v>476</v>
      </c>
      <c r="Q92" s="117" t="s">
        <v>38</v>
      </c>
      <c r="R92" s="15" t="s">
        <v>499</v>
      </c>
      <c r="S92" s="15">
        <v>0</v>
      </c>
      <c r="T92" s="184">
        <v>0.91461111551405205</v>
      </c>
      <c r="U92" s="117" t="s">
        <v>476</v>
      </c>
      <c r="V92" s="182" t="s">
        <v>535</v>
      </c>
      <c r="W92">
        <v>1</v>
      </c>
      <c r="X92">
        <v>13</v>
      </c>
      <c r="Y92" s="179" t="s">
        <v>523</v>
      </c>
      <c r="Z92" s="179" t="s">
        <v>523</v>
      </c>
      <c r="AA92" s="117"/>
      <c r="AB92" s="15">
        <v>-34.004562457113899</v>
      </c>
      <c r="AC92" s="117"/>
      <c r="AD92" s="117"/>
      <c r="AE92" s="15">
        <v>34.848541311579801</v>
      </c>
      <c r="AF92" s="117"/>
      <c r="AG92" s="117"/>
      <c r="AH92" s="15">
        <v>-2.1733728068127398</v>
      </c>
      <c r="AI92" s="117"/>
      <c r="AJ92" s="117"/>
      <c r="AK92" s="15">
        <v>80.530469839008504</v>
      </c>
      <c r="AL92" s="117"/>
      <c r="AM92" s="117"/>
      <c r="AN92" s="15">
        <v>7.1496735768494801</v>
      </c>
      <c r="AO92" s="117"/>
      <c r="AP92" s="117"/>
      <c r="AQ92">
        <v>-3.69</v>
      </c>
      <c r="AR92" s="108"/>
      <c r="AS92" s="91">
        <v>34.979999999999997</v>
      </c>
      <c r="AT92">
        <v>-41.235854614555002</v>
      </c>
      <c r="AU92">
        <v>5.8060800227539497E-3</v>
      </c>
      <c r="AV92" s="117"/>
      <c r="AY92" s="117"/>
      <c r="AZ92">
        <v>71.167025659459796</v>
      </c>
      <c r="BA92">
        <v>1.7930433166100799E-2</v>
      </c>
      <c r="BB92" s="117"/>
      <c r="BC92" s="117"/>
      <c r="BD92" s="117"/>
      <c r="BE92" s="117"/>
      <c r="BF92" s="117"/>
      <c r="BG92" s="117"/>
      <c r="BH92" s="117"/>
      <c r="BI92" s="15">
        <v>-0.10422646856744799</v>
      </c>
      <c r="BJ92" s="117"/>
      <c r="BK92" s="15">
        <v>1.12276179669848E-2</v>
      </c>
      <c r="BL92" s="15">
        <v>8.9817119348733296</v>
      </c>
      <c r="BM92" s="117"/>
      <c r="BN92" s="117"/>
      <c r="BO92" s="15">
        <v>-22.928607854165399</v>
      </c>
      <c r="BP92" s="117"/>
      <c r="BQ92" s="117"/>
      <c r="BR92" s="15">
        <v>1.6202666576213599E-2</v>
      </c>
      <c r="BS92" s="15">
        <v>1.0601826889244299</v>
      </c>
      <c r="BT92" s="15">
        <v>0.97990762687200805</v>
      </c>
      <c r="BU92" s="184">
        <v>0.97724882698627202</v>
      </c>
      <c r="BV92" s="117"/>
      <c r="BW92" s="117"/>
    </row>
    <row r="93" spans="1:75" ht="15.75" x14ac:dyDescent="0.25">
      <c r="A93" s="15" t="s">
        <v>500</v>
      </c>
      <c r="B93" s="117"/>
      <c r="C93" s="15" t="s">
        <v>497</v>
      </c>
      <c r="D93" s="15" t="s">
        <v>501</v>
      </c>
      <c r="E93" s="117"/>
      <c r="F93" s="117"/>
      <c r="G93" s="117" t="s">
        <v>476</v>
      </c>
      <c r="H93" s="178"/>
      <c r="I93" s="180">
        <v>42338</v>
      </c>
      <c r="J93" s="181">
        <v>0.54347222222222225</v>
      </c>
      <c r="K93" s="191" t="str">
        <f t="shared" si="24"/>
        <v>2xEVHG-42338</v>
      </c>
      <c r="L93" s="117"/>
      <c r="M93" s="117"/>
      <c r="N93" s="117"/>
      <c r="O93" s="117"/>
      <c r="P93" s="117" t="s">
        <v>476</v>
      </c>
      <c r="Q93" s="117" t="s">
        <v>38</v>
      </c>
      <c r="R93" s="15" t="s">
        <v>499</v>
      </c>
      <c r="S93" s="15">
        <v>0</v>
      </c>
      <c r="T93" s="184">
        <v>2.6593396332597101E-2</v>
      </c>
      <c r="U93" s="117" t="s">
        <v>476</v>
      </c>
      <c r="V93" s="182" t="s">
        <v>535</v>
      </c>
      <c r="W93">
        <v>1</v>
      </c>
      <c r="X93">
        <v>13</v>
      </c>
      <c r="Y93" s="179" t="s">
        <v>523</v>
      </c>
      <c r="Z93" s="179" t="s">
        <v>523</v>
      </c>
      <c r="AA93" s="117"/>
      <c r="AB93" s="15">
        <v>-34.433026665508002</v>
      </c>
      <c r="AC93" s="117"/>
      <c r="AD93" s="117"/>
      <c r="AE93" s="15">
        <v>19.345129994531401</v>
      </c>
      <c r="AF93" s="117"/>
      <c r="AG93" s="117"/>
      <c r="AH93" s="15">
        <v>-18.366283859801701</v>
      </c>
      <c r="AI93" s="117"/>
      <c r="AJ93" s="117"/>
      <c r="AK93" s="15">
        <v>43.116945136077398</v>
      </c>
      <c r="AL93" s="117"/>
      <c r="AM93" s="117"/>
      <c r="AN93" s="15">
        <v>9.9011745805024507</v>
      </c>
      <c r="AO93" s="117"/>
      <c r="AP93" s="117"/>
      <c r="AQ93">
        <v>-3.69</v>
      </c>
      <c r="AR93" s="108"/>
      <c r="AS93" s="91">
        <v>34.979999999999997</v>
      </c>
      <c r="AT93">
        <v>-41.125646208358098</v>
      </c>
      <c r="AU93">
        <v>8.5500534490178699E-3</v>
      </c>
      <c r="AV93" s="117"/>
      <c r="AY93" s="117"/>
      <c r="AZ93">
        <v>55.104163127417799</v>
      </c>
      <c r="BA93">
        <v>2.2068075574972E-2</v>
      </c>
      <c r="BB93" s="117"/>
      <c r="BC93" s="117"/>
      <c r="BD93" s="117"/>
      <c r="BE93" s="117"/>
      <c r="BF93" s="117"/>
      <c r="BG93" s="117"/>
      <c r="BH93" s="117"/>
      <c r="BI93" s="15">
        <v>-1.1813712125387399</v>
      </c>
      <c r="BJ93" s="117"/>
      <c r="BK93" s="15">
        <v>9.1291361826668499E-3</v>
      </c>
      <c r="BL93" s="15">
        <v>3.8997645091700299</v>
      </c>
      <c r="BM93" s="117"/>
      <c r="BN93" s="117"/>
      <c r="BO93" s="15">
        <v>9.6824823425525608</v>
      </c>
      <c r="BP93" s="117"/>
      <c r="BQ93" s="117"/>
      <c r="BR93" s="15">
        <v>1.6202666576213599E-2</v>
      </c>
      <c r="BS93" s="15">
        <v>1.0601826889244299</v>
      </c>
      <c r="BT93" s="15">
        <v>0.97990762687200805</v>
      </c>
      <c r="BU93" s="184">
        <v>0.104226656415508</v>
      </c>
      <c r="BV93" s="117"/>
      <c r="BW93" s="117"/>
    </row>
    <row r="94" spans="1:75" ht="15.75" x14ac:dyDescent="0.25">
      <c r="A94" s="15" t="s">
        <v>500</v>
      </c>
      <c r="B94" s="117"/>
      <c r="C94" s="15" t="s">
        <v>497</v>
      </c>
      <c r="D94" s="15" t="s">
        <v>501</v>
      </c>
      <c r="E94" s="117"/>
      <c r="F94" s="117"/>
      <c r="G94" s="117" t="s">
        <v>476</v>
      </c>
      <c r="H94" s="178"/>
      <c r="I94" s="180">
        <v>42339</v>
      </c>
      <c r="J94" s="181">
        <v>0.36167824074074079</v>
      </c>
      <c r="K94" s="191" t="str">
        <f t="shared" si="24"/>
        <v>2xEVHG-42339</v>
      </c>
      <c r="L94" s="117"/>
      <c r="M94" s="117"/>
      <c r="N94" s="117"/>
      <c r="O94" s="117"/>
      <c r="P94" s="117" t="s">
        <v>476</v>
      </c>
      <c r="Q94" s="117" t="s">
        <v>38</v>
      </c>
      <c r="R94" s="15" t="s">
        <v>499</v>
      </c>
      <c r="S94" s="15">
        <v>0</v>
      </c>
      <c r="T94" s="184">
        <v>2.6593396332597101E-2</v>
      </c>
      <c r="U94" s="117" t="s">
        <v>476</v>
      </c>
      <c r="V94" s="182" t="s">
        <v>535</v>
      </c>
      <c r="W94">
        <v>1</v>
      </c>
      <c r="X94">
        <v>13</v>
      </c>
      <c r="Y94" s="179" t="s">
        <v>523</v>
      </c>
      <c r="Z94" s="179" t="s">
        <v>523</v>
      </c>
      <c r="AA94" s="117"/>
      <c r="AB94" s="15">
        <v>-34.2683636687226</v>
      </c>
      <c r="AC94" s="117"/>
      <c r="AD94" s="117"/>
      <c r="AE94" s="15">
        <v>22.646430064449099</v>
      </c>
      <c r="AF94" s="117"/>
      <c r="AG94" s="117"/>
      <c r="AH94" s="15">
        <v>-15.029297392552399</v>
      </c>
      <c r="AI94" s="117"/>
      <c r="AJ94" s="117"/>
      <c r="AK94" s="15">
        <v>53.0830913967594</v>
      </c>
      <c r="AL94" s="117"/>
      <c r="AM94" s="117"/>
      <c r="AN94" s="15">
        <v>-7.2628464166554396</v>
      </c>
      <c r="AO94" s="117"/>
      <c r="AP94" s="117"/>
      <c r="AQ94">
        <v>-3.69</v>
      </c>
      <c r="AR94" s="108"/>
      <c r="AS94" s="91">
        <v>34.979999999999997</v>
      </c>
      <c r="AT94">
        <v>-41.071144990651703</v>
      </c>
      <c r="AU94">
        <v>7.0186905904966101E-3</v>
      </c>
      <c r="AV94" s="117"/>
      <c r="AY94" s="117"/>
      <c r="AZ94">
        <v>58.524380110523701</v>
      </c>
      <c r="BA94">
        <v>2.2760113697787399E-2</v>
      </c>
      <c r="BB94" s="117"/>
      <c r="BC94" s="117"/>
      <c r="BD94" s="117"/>
      <c r="BE94" s="117"/>
      <c r="BF94" s="117"/>
      <c r="BG94" s="117"/>
      <c r="BH94" s="117"/>
      <c r="BI94" s="15">
        <v>-1.13982131316324</v>
      </c>
      <c r="BJ94" s="117"/>
      <c r="BK94" s="15">
        <v>1.1587578306156299E-2</v>
      </c>
      <c r="BL94" s="15">
        <v>6.9582912417155898</v>
      </c>
      <c r="BM94" s="117"/>
      <c r="BN94" s="117"/>
      <c r="BO94" s="15">
        <v>-13.937337159521199</v>
      </c>
      <c r="BP94" s="117"/>
      <c r="BQ94" s="117"/>
      <c r="BR94" s="15">
        <v>1.6202666576213599E-2</v>
      </c>
      <c r="BS94" s="15">
        <v>1.0601826889244299</v>
      </c>
      <c r="BT94" s="15">
        <v>0.97990762687200805</v>
      </c>
      <c r="BU94" s="184">
        <v>8.8708642124130904E-2</v>
      </c>
      <c r="BV94" s="117"/>
      <c r="BW94" s="117"/>
    </row>
    <row r="95" spans="1:75" ht="15.75" x14ac:dyDescent="0.25">
      <c r="A95" s="15" t="s">
        <v>500</v>
      </c>
      <c r="B95" s="117"/>
      <c r="C95" s="15" t="s">
        <v>497</v>
      </c>
      <c r="D95" s="15" t="s">
        <v>501</v>
      </c>
      <c r="E95" s="117"/>
      <c r="F95" s="117"/>
      <c r="G95" s="117" t="s">
        <v>476</v>
      </c>
      <c r="H95" s="178"/>
      <c r="I95" s="180">
        <v>42350</v>
      </c>
      <c r="J95" s="181">
        <v>0.52437500000000004</v>
      </c>
      <c r="K95" s="191" t="str">
        <f t="shared" si="24"/>
        <v>2xEVHG-42350</v>
      </c>
      <c r="L95" s="117"/>
      <c r="M95" s="117"/>
      <c r="N95" s="117"/>
      <c r="O95" s="117"/>
      <c r="P95" s="117" t="s">
        <v>476</v>
      </c>
      <c r="Q95" s="117" t="s">
        <v>38</v>
      </c>
      <c r="R95" s="15" t="s">
        <v>499</v>
      </c>
      <c r="S95" s="15">
        <v>0</v>
      </c>
      <c r="T95" s="184">
        <v>2.6593396332597101E-2</v>
      </c>
      <c r="U95" s="117" t="s">
        <v>476</v>
      </c>
      <c r="V95" s="182" t="s">
        <v>535</v>
      </c>
      <c r="W95">
        <v>1</v>
      </c>
      <c r="X95">
        <v>13</v>
      </c>
      <c r="Y95" s="179" t="s">
        <v>523</v>
      </c>
      <c r="Z95" s="179" t="s">
        <v>523</v>
      </c>
      <c r="AA95" s="117"/>
      <c r="AB95" s="15">
        <v>-34.016250162039803</v>
      </c>
      <c r="AC95" s="117"/>
      <c r="AD95" s="117"/>
      <c r="AE95" s="15">
        <v>29.189300398617402</v>
      </c>
      <c r="AF95" s="117"/>
      <c r="AG95" s="117"/>
      <c r="AH95" s="15">
        <v>-8.4460547080929391</v>
      </c>
      <c r="AI95" s="117"/>
      <c r="AJ95" s="117"/>
      <c r="AK95" s="15">
        <v>66.633488957580099</v>
      </c>
      <c r="AL95" s="117"/>
      <c r="AM95" s="117"/>
      <c r="AN95" s="15">
        <v>9.7608981105306896</v>
      </c>
      <c r="AO95" s="117"/>
      <c r="AP95" s="117"/>
      <c r="AQ95">
        <v>-3.69</v>
      </c>
      <c r="AR95" s="108"/>
      <c r="AS95" s="91">
        <v>34.979999999999997</v>
      </c>
      <c r="AT95">
        <v>-41.041753133731902</v>
      </c>
      <c r="AU95">
        <v>6.6815699889090996E-3</v>
      </c>
      <c r="AV95" s="117"/>
      <c r="AY95" s="117"/>
      <c r="AZ95">
        <v>65.303121492371801</v>
      </c>
      <c r="BA95">
        <v>1.8345559277170902E-2</v>
      </c>
      <c r="BB95" s="117"/>
      <c r="BC95" s="117"/>
      <c r="BD95" s="117"/>
      <c r="BE95" s="117"/>
      <c r="BF95" s="117"/>
      <c r="BG95" s="117"/>
      <c r="BH95" s="117"/>
      <c r="BI95" s="15">
        <v>-1.0119998022457799</v>
      </c>
      <c r="BJ95" s="117"/>
      <c r="BK95" s="15">
        <v>1.08189010109537E-2</v>
      </c>
      <c r="BL95" s="15">
        <v>6.9885933741168396</v>
      </c>
      <c r="BM95" s="117"/>
      <c r="BN95" s="117"/>
      <c r="BO95" s="15">
        <v>-9.7820621736752393</v>
      </c>
      <c r="BP95" s="117"/>
      <c r="BQ95" s="117"/>
      <c r="BR95" s="15">
        <v>1.6202666576213599E-2</v>
      </c>
      <c r="BS95" s="15">
        <v>1.0601826889244299</v>
      </c>
      <c r="BT95" s="15">
        <v>0.97990762687200805</v>
      </c>
      <c r="BU95" s="184">
        <v>0.107682272835754</v>
      </c>
      <c r="BV95" s="117"/>
      <c r="BW95" s="117"/>
    </row>
    <row r="96" spans="1:75" ht="15.75" x14ac:dyDescent="0.25">
      <c r="A96" s="15" t="s">
        <v>502</v>
      </c>
      <c r="B96" s="117"/>
      <c r="C96" s="15" t="s">
        <v>497</v>
      </c>
      <c r="D96" s="15" t="s">
        <v>501</v>
      </c>
      <c r="E96" s="117"/>
      <c r="F96" s="117"/>
      <c r="G96" s="117" t="s">
        <v>476</v>
      </c>
      <c r="H96" s="178"/>
      <c r="I96" s="180">
        <v>42338</v>
      </c>
      <c r="J96" s="181">
        <v>0.62239583333333337</v>
      </c>
      <c r="K96" s="191" t="str">
        <f t="shared" si="24"/>
        <v>CarraraHG-42338</v>
      </c>
      <c r="L96" s="117"/>
      <c r="M96" s="117"/>
      <c r="N96" s="117"/>
      <c r="O96" s="117"/>
      <c r="P96" s="117" t="s">
        <v>476</v>
      </c>
      <c r="Q96" s="117" t="s">
        <v>38</v>
      </c>
      <c r="R96" s="15" t="s">
        <v>499</v>
      </c>
      <c r="S96" s="15">
        <v>0</v>
      </c>
      <c r="T96" s="184">
        <v>2.6593396332597101E-2</v>
      </c>
      <c r="U96" s="117" t="s">
        <v>476</v>
      </c>
      <c r="V96" s="182" t="s">
        <v>535</v>
      </c>
      <c r="W96">
        <v>1</v>
      </c>
      <c r="X96">
        <v>13</v>
      </c>
      <c r="Y96" s="179" t="s">
        <v>523</v>
      </c>
      <c r="Z96" s="179" t="s">
        <v>523</v>
      </c>
      <c r="AA96" s="117"/>
      <c r="AB96" s="15">
        <v>5.0753590582029799</v>
      </c>
      <c r="AC96" s="117"/>
      <c r="AD96" s="117"/>
      <c r="AE96" s="15">
        <v>-5.30258281009485</v>
      </c>
      <c r="AF96" s="117"/>
      <c r="AG96" s="117"/>
      <c r="AH96" s="15">
        <v>-0.95711565194941906</v>
      </c>
      <c r="AI96" s="117"/>
      <c r="AJ96" s="117"/>
      <c r="AK96" s="15">
        <v>-13.8120453545916</v>
      </c>
      <c r="AL96" s="117"/>
      <c r="AM96" s="117"/>
      <c r="AN96" s="15">
        <v>11.722192363705499</v>
      </c>
      <c r="AO96" s="117"/>
      <c r="AP96" s="117"/>
      <c r="AQ96">
        <v>-3.69</v>
      </c>
      <c r="AR96" s="108"/>
      <c r="AS96" s="91">
        <v>34.979999999999997</v>
      </c>
      <c r="AT96">
        <v>1.9194713345738399</v>
      </c>
      <c r="AU96">
        <v>6.1443985181968298E-3</v>
      </c>
      <c r="AV96" s="117"/>
      <c r="AY96" s="117"/>
      <c r="AZ96">
        <v>29.474264353788499</v>
      </c>
      <c r="BA96">
        <v>1.4752944358180701E-2</v>
      </c>
      <c r="BB96" s="117"/>
      <c r="BC96" s="117"/>
      <c r="BD96" s="117"/>
      <c r="BE96" s="117"/>
      <c r="BF96" s="117"/>
      <c r="BG96" s="117"/>
      <c r="BH96" s="117"/>
      <c r="BI96" s="15">
        <v>-0.95245633835046595</v>
      </c>
      <c r="BJ96" s="117"/>
      <c r="BK96" s="15">
        <v>9.6316337546053597E-3</v>
      </c>
      <c r="BL96" s="15">
        <v>-3.2695424330376799</v>
      </c>
      <c r="BM96" s="117"/>
      <c r="BN96" s="117"/>
      <c r="BO96" s="15">
        <v>16.8475598511919</v>
      </c>
      <c r="BP96" s="117"/>
      <c r="BQ96" s="117"/>
      <c r="BR96" s="15">
        <v>1.6202666576213599E-2</v>
      </c>
      <c r="BS96" s="15">
        <v>1.0601826889244299</v>
      </c>
      <c r="BT96" s="15">
        <v>0.97990762687200805</v>
      </c>
      <c r="BU96" s="184">
        <v>9.4366136415928906E-2</v>
      </c>
      <c r="BV96" s="117"/>
      <c r="BW96" s="117"/>
    </row>
    <row r="97" spans="1:75" ht="15.75" x14ac:dyDescent="0.25">
      <c r="A97" s="15" t="s">
        <v>502</v>
      </c>
      <c r="B97" s="117"/>
      <c r="C97" s="15" t="s">
        <v>497</v>
      </c>
      <c r="D97" s="15" t="s">
        <v>501</v>
      </c>
      <c r="E97" s="117"/>
      <c r="F97" s="117"/>
      <c r="G97" s="117" t="s">
        <v>476</v>
      </c>
      <c r="H97" s="178"/>
      <c r="I97" s="180">
        <v>42342</v>
      </c>
      <c r="J97" s="181">
        <v>0.63141203703703697</v>
      </c>
      <c r="K97" s="191" t="str">
        <f t="shared" si="24"/>
        <v>CarraraHG-42342</v>
      </c>
      <c r="L97" s="117"/>
      <c r="M97" s="117"/>
      <c r="N97" s="117"/>
      <c r="O97" s="117"/>
      <c r="P97" s="117" t="s">
        <v>476</v>
      </c>
      <c r="Q97" s="117" t="s">
        <v>38</v>
      </c>
      <c r="R97" s="15" t="s">
        <v>499</v>
      </c>
      <c r="S97" s="15">
        <v>0</v>
      </c>
      <c r="T97" s="184">
        <v>2.6593396332597101E-2</v>
      </c>
      <c r="U97" s="117" t="s">
        <v>476</v>
      </c>
      <c r="V97" s="182" t="s">
        <v>535</v>
      </c>
      <c r="W97">
        <v>1</v>
      </c>
      <c r="X97">
        <v>13</v>
      </c>
      <c r="Y97" s="179" t="s">
        <v>523</v>
      </c>
      <c r="Z97" s="179" t="s">
        <v>523</v>
      </c>
      <c r="AA97" s="117"/>
      <c r="AB97" s="15">
        <v>5.20510821019817</v>
      </c>
      <c r="AC97" s="117"/>
      <c r="AD97" s="117"/>
      <c r="AE97" s="15">
        <v>0.87582724809981005</v>
      </c>
      <c r="AF97" s="117"/>
      <c r="AG97" s="117"/>
      <c r="AH97" s="15">
        <v>5.4007284692793496</v>
      </c>
      <c r="AI97" s="117"/>
      <c r="AJ97" s="117"/>
      <c r="AK97" s="15">
        <v>0.70615168933832795</v>
      </c>
      <c r="AL97" s="117"/>
      <c r="AM97" s="117"/>
      <c r="AN97" s="15">
        <v>7.3645957566083204</v>
      </c>
      <c r="AO97" s="117"/>
      <c r="AP97" s="117"/>
      <c r="AQ97">
        <v>-3.69</v>
      </c>
      <c r="AR97" s="108"/>
      <c r="AS97" s="91">
        <v>34.979999999999997</v>
      </c>
      <c r="AT97">
        <v>1.8287152375478499</v>
      </c>
      <c r="AU97">
        <v>5.2252076965732296E-3</v>
      </c>
      <c r="AV97" s="117"/>
      <c r="AY97" s="117"/>
      <c r="AZ97">
        <v>35.875348007124103</v>
      </c>
      <c r="BA97">
        <v>1.3392200905089399E-2</v>
      </c>
      <c r="BB97" s="117"/>
      <c r="BC97" s="117"/>
      <c r="BD97" s="117"/>
      <c r="BE97" s="117"/>
      <c r="BF97" s="117"/>
      <c r="BG97" s="117"/>
      <c r="BH97" s="117"/>
      <c r="BI97" s="15">
        <v>-0.83025431494330004</v>
      </c>
      <c r="BJ97" s="117"/>
      <c r="BK97" s="15">
        <v>1.03223706131977E-2</v>
      </c>
      <c r="BL97" s="15">
        <v>-1.0443990606439999</v>
      </c>
      <c r="BM97" s="117"/>
      <c r="BN97" s="117"/>
      <c r="BO97" s="15">
        <v>8.4375192879189903E-2</v>
      </c>
      <c r="BP97" s="117"/>
      <c r="BQ97" s="117"/>
      <c r="BR97" s="15">
        <v>1.6202666576213599E-2</v>
      </c>
      <c r="BS97" s="15">
        <v>1.0601826889244299</v>
      </c>
      <c r="BT97" s="15">
        <v>0.97990762687200805</v>
      </c>
      <c r="BU97" s="184">
        <v>0.111540567850846</v>
      </c>
      <c r="BV97" s="117"/>
      <c r="BW97" s="117"/>
    </row>
    <row r="98" spans="1:75" ht="15.75" x14ac:dyDescent="0.25">
      <c r="A98" s="15" t="s">
        <v>502</v>
      </c>
      <c r="B98" s="117"/>
      <c r="C98" s="15" t="s">
        <v>497</v>
      </c>
      <c r="D98" s="15" t="s">
        <v>501</v>
      </c>
      <c r="E98" s="117"/>
      <c r="F98" s="117"/>
      <c r="G98" s="117" t="s">
        <v>476</v>
      </c>
      <c r="H98" s="178"/>
      <c r="I98" s="180">
        <v>42346</v>
      </c>
      <c r="J98" s="181">
        <v>0.99900462962962966</v>
      </c>
      <c r="K98" s="191" t="str">
        <f t="shared" si="24"/>
        <v>CarraraHG-42346</v>
      </c>
      <c r="L98" s="117"/>
      <c r="M98" s="117"/>
      <c r="N98" s="117"/>
      <c r="O98" s="117"/>
      <c r="P98" s="117" t="s">
        <v>476</v>
      </c>
      <c r="Q98" s="117" t="s">
        <v>38</v>
      </c>
      <c r="R98" s="15" t="s">
        <v>499</v>
      </c>
      <c r="S98" s="15">
        <v>0</v>
      </c>
      <c r="T98" s="184">
        <v>2.6593396332597101E-2</v>
      </c>
      <c r="U98" s="117" t="s">
        <v>476</v>
      </c>
      <c r="V98" s="182" t="s">
        <v>535</v>
      </c>
      <c r="W98">
        <v>1</v>
      </c>
      <c r="X98">
        <v>13</v>
      </c>
      <c r="Y98" s="179" t="s">
        <v>523</v>
      </c>
      <c r="Z98" s="179" t="s">
        <v>523</v>
      </c>
      <c r="AA98" s="117"/>
      <c r="AB98" s="15">
        <v>5.3198206301429103</v>
      </c>
      <c r="AC98" s="117"/>
      <c r="AD98" s="117"/>
      <c r="AE98" s="15">
        <v>-3.1996282509540999</v>
      </c>
      <c r="AF98" s="117"/>
      <c r="AG98" s="117"/>
      <c r="AH98" s="15">
        <v>1.45150134030425</v>
      </c>
      <c r="AI98" s="117"/>
      <c r="AJ98" s="117"/>
      <c r="AK98" s="15">
        <v>-8.8887037859765297</v>
      </c>
      <c r="AL98" s="117"/>
      <c r="AM98" s="117"/>
      <c r="AN98" s="15">
        <v>10.068840911342001</v>
      </c>
      <c r="AO98" s="117"/>
      <c r="AP98" s="117"/>
      <c r="AQ98">
        <v>-3.69</v>
      </c>
      <c r="AR98" s="108"/>
      <c r="AS98" s="91">
        <v>34.979999999999997</v>
      </c>
      <c r="AT98">
        <v>2.1021202394978502</v>
      </c>
      <c r="AU98">
        <v>5.14991040395306E-3</v>
      </c>
      <c r="AV98" s="117"/>
      <c r="AY98" s="117"/>
      <c r="AZ98">
        <v>31.652545559495199</v>
      </c>
      <c r="BA98">
        <v>1.26513446512392E-2</v>
      </c>
      <c r="BB98" s="117"/>
      <c r="BC98" s="117"/>
      <c r="BD98" s="117"/>
      <c r="BE98" s="117"/>
      <c r="BF98" s="117"/>
      <c r="BG98" s="117"/>
      <c r="BH98" s="117"/>
      <c r="BI98" s="15">
        <v>-0.87193019211339395</v>
      </c>
      <c r="BJ98" s="117"/>
      <c r="BK98" s="15">
        <v>8.9052298504791894E-3</v>
      </c>
      <c r="BL98" s="15">
        <v>-2.5157188545989899</v>
      </c>
      <c r="BM98" s="117"/>
      <c r="BN98" s="117"/>
      <c r="BO98" s="15">
        <v>10.719120435091501</v>
      </c>
      <c r="BP98" s="117"/>
      <c r="BQ98" s="117"/>
      <c r="BR98" s="15">
        <v>1.6202666576213599E-2</v>
      </c>
      <c r="BS98" s="15">
        <v>1.0601826889244299</v>
      </c>
      <c r="BT98" s="15">
        <v>0.97990762687200805</v>
      </c>
      <c r="BU98" s="184">
        <v>0.13824627170565401</v>
      </c>
      <c r="BV98" s="117"/>
      <c r="BW98" s="117"/>
    </row>
    <row r="99" spans="1:75" ht="15.75" x14ac:dyDescent="0.25">
      <c r="A99" s="15" t="s">
        <v>503</v>
      </c>
      <c r="B99" s="117"/>
      <c r="C99" s="15" t="s">
        <v>497</v>
      </c>
      <c r="D99" s="15" t="s">
        <v>498</v>
      </c>
      <c r="E99" s="117"/>
      <c r="F99" s="117"/>
      <c r="G99" s="117" t="s">
        <v>476</v>
      </c>
      <c r="H99" s="178"/>
      <c r="I99" s="180">
        <v>42338</v>
      </c>
      <c r="J99" s="181">
        <v>0.94232638888888898</v>
      </c>
      <c r="K99" s="191" t="str">
        <f t="shared" si="24"/>
        <v>Evap25C-42338</v>
      </c>
      <c r="L99" s="117"/>
      <c r="M99" s="117"/>
      <c r="N99" s="117"/>
      <c r="O99" s="117"/>
      <c r="P99" s="117" t="s">
        <v>476</v>
      </c>
      <c r="Q99" s="117" t="s">
        <v>38</v>
      </c>
      <c r="R99" s="15" t="s">
        <v>499</v>
      </c>
      <c r="S99" s="15">
        <v>0</v>
      </c>
      <c r="T99" s="184">
        <v>0.91461111551405205</v>
      </c>
      <c r="U99" s="117" t="s">
        <v>476</v>
      </c>
      <c r="V99" s="182" t="s">
        <v>535</v>
      </c>
      <c r="W99">
        <v>1</v>
      </c>
      <c r="X99">
        <v>13</v>
      </c>
      <c r="Y99" s="179" t="s">
        <v>523</v>
      </c>
      <c r="Z99" s="179" t="s">
        <v>523</v>
      </c>
      <c r="AA99" s="117"/>
      <c r="AB99" s="15">
        <v>-34.671734358451701</v>
      </c>
      <c r="AC99" s="117"/>
      <c r="AD99" s="117"/>
      <c r="AE99" s="15">
        <v>12.0612391536828</v>
      </c>
      <c r="AF99" s="117"/>
      <c r="AG99" s="117"/>
      <c r="AH99" s="15">
        <v>-24.8065646173796</v>
      </c>
      <c r="AI99" s="117"/>
      <c r="AJ99" s="117"/>
      <c r="AK99" s="15">
        <v>26.906777416909101</v>
      </c>
      <c r="AL99" s="117"/>
      <c r="AM99" s="117"/>
      <c r="AN99" s="15">
        <v>13.0198451957048</v>
      </c>
      <c r="AO99" s="117"/>
      <c r="AP99" s="117"/>
      <c r="AQ99">
        <v>-3.69</v>
      </c>
      <c r="AR99" s="108"/>
      <c r="AS99" s="91">
        <v>34.979999999999997</v>
      </c>
      <c r="AT99">
        <v>-41.112356453181199</v>
      </c>
      <c r="AU99">
        <v>6.4494238828299404E-3</v>
      </c>
      <c r="AV99" s="117"/>
      <c r="AY99" s="117"/>
      <c r="AZ99">
        <v>47.557636260727897</v>
      </c>
      <c r="BA99">
        <v>1.50640620059103E-2</v>
      </c>
      <c r="BB99" s="117"/>
      <c r="BC99" s="117"/>
      <c r="BD99" s="117"/>
      <c r="BE99" s="117"/>
      <c r="BF99" s="117"/>
      <c r="BG99" s="117"/>
      <c r="BH99" s="117"/>
      <c r="BI99" s="15">
        <v>-0.46489544694420198</v>
      </c>
      <c r="BJ99" s="117"/>
      <c r="BK99" s="15">
        <v>9.3525823574678799E-3</v>
      </c>
      <c r="BL99" s="15">
        <v>2.5759796134642601</v>
      </c>
      <c r="BM99" s="117"/>
      <c r="BN99" s="117"/>
      <c r="BO99" s="15">
        <v>27.431166406357899</v>
      </c>
      <c r="BP99" s="117"/>
      <c r="BQ99" s="117"/>
      <c r="BR99" s="15">
        <v>1.6202666576213599E-2</v>
      </c>
      <c r="BS99" s="15">
        <v>1.0601826889244299</v>
      </c>
      <c r="BT99" s="15">
        <v>0.97990762687200805</v>
      </c>
      <c r="BU99" s="184">
        <v>0.99773248111993096</v>
      </c>
      <c r="BV99" s="117"/>
      <c r="BW99" s="117"/>
    </row>
    <row r="100" spans="1:75" ht="15.75" x14ac:dyDescent="0.25">
      <c r="A100" s="15" t="s">
        <v>503</v>
      </c>
      <c r="B100" s="117"/>
      <c r="C100" s="15" t="s">
        <v>497</v>
      </c>
      <c r="D100" s="15" t="s">
        <v>498</v>
      </c>
      <c r="E100" s="117"/>
      <c r="F100" s="117"/>
      <c r="G100" s="117" t="s">
        <v>476</v>
      </c>
      <c r="H100" s="178"/>
      <c r="I100" s="180">
        <v>42342</v>
      </c>
      <c r="J100" s="181">
        <v>0.90203703703703697</v>
      </c>
      <c r="K100" s="191" t="str">
        <f t="shared" si="24"/>
        <v>Evap25C-42342</v>
      </c>
      <c r="L100" s="117"/>
      <c r="M100" s="117"/>
      <c r="N100" s="117"/>
      <c r="O100" s="117"/>
      <c r="P100" s="117" t="s">
        <v>476</v>
      </c>
      <c r="Q100" s="117" t="s">
        <v>38</v>
      </c>
      <c r="R100" s="15" t="s">
        <v>499</v>
      </c>
      <c r="S100" s="15">
        <v>0</v>
      </c>
      <c r="T100" s="184">
        <v>0.91461111551405205</v>
      </c>
      <c r="U100" s="117" t="s">
        <v>476</v>
      </c>
      <c r="V100" s="182" t="s">
        <v>535</v>
      </c>
      <c r="W100">
        <v>1</v>
      </c>
      <c r="X100">
        <v>13</v>
      </c>
      <c r="Y100" s="179" t="s">
        <v>523</v>
      </c>
      <c r="Z100" s="179" t="s">
        <v>523</v>
      </c>
      <c r="AA100" s="117"/>
      <c r="AB100" s="15">
        <v>-34.648719582715501</v>
      </c>
      <c r="AC100" s="117"/>
      <c r="AD100" s="117"/>
      <c r="AE100" s="15">
        <v>11.941544700785901</v>
      </c>
      <c r="AF100" s="117"/>
      <c r="AG100" s="117"/>
      <c r="AH100" s="15">
        <v>-24.884539860417402</v>
      </c>
      <c r="AI100" s="117"/>
      <c r="AJ100" s="117"/>
      <c r="AK100" s="15">
        <v>26.745910173442098</v>
      </c>
      <c r="AL100" s="117"/>
      <c r="AM100" s="117"/>
      <c r="AN100" s="15">
        <v>12.79951346983</v>
      </c>
      <c r="AO100" s="117"/>
      <c r="AP100" s="117"/>
      <c r="AQ100">
        <v>-3.69</v>
      </c>
      <c r="AR100" s="108"/>
      <c r="AS100" s="91">
        <v>34.979999999999997</v>
      </c>
      <c r="AT100">
        <v>-41.083402189336802</v>
      </c>
      <c r="AU100">
        <v>6.2196039143244397E-3</v>
      </c>
      <c r="AV100" s="117"/>
      <c r="AY100" s="117"/>
      <c r="AZ100">
        <v>47.433562401875001</v>
      </c>
      <c r="BA100">
        <v>1.4220785386738599E-2</v>
      </c>
      <c r="BB100" s="117"/>
      <c r="BC100" s="117"/>
      <c r="BD100" s="117"/>
      <c r="BE100" s="117"/>
      <c r="BF100" s="117"/>
      <c r="BG100" s="117"/>
      <c r="BH100" s="117"/>
      <c r="BI100" s="15">
        <v>-0.45332021056766902</v>
      </c>
      <c r="BJ100" s="117"/>
      <c r="BK100" s="15">
        <v>1.0870360952302999E-2</v>
      </c>
      <c r="BL100" s="15">
        <v>2.6560769684817598</v>
      </c>
      <c r="BM100" s="117"/>
      <c r="BN100" s="117"/>
      <c r="BO100" s="15">
        <v>27.420029354228301</v>
      </c>
      <c r="BP100" s="117"/>
      <c r="BQ100" s="117"/>
      <c r="BR100" s="15">
        <v>1.6202666576213599E-2</v>
      </c>
      <c r="BS100" s="15">
        <v>1.0601826889244299</v>
      </c>
      <c r="BT100" s="15">
        <v>0.97990762687200805</v>
      </c>
      <c r="BU100" s="184">
        <v>1.01173463288371</v>
      </c>
      <c r="BV100" s="117"/>
      <c r="BW100" s="117"/>
    </row>
    <row r="101" spans="1:75" ht="15.75" x14ac:dyDescent="0.25">
      <c r="A101" s="15" t="s">
        <v>503</v>
      </c>
      <c r="B101" s="117"/>
      <c r="C101" s="15" t="s">
        <v>497</v>
      </c>
      <c r="D101" s="15" t="s">
        <v>498</v>
      </c>
      <c r="E101" s="117"/>
      <c r="F101" s="117"/>
      <c r="G101" s="117" t="s">
        <v>476</v>
      </c>
      <c r="H101" s="178"/>
      <c r="I101" s="180">
        <v>42346</v>
      </c>
      <c r="J101" s="181">
        <v>0.44075231481481486</v>
      </c>
      <c r="K101" s="191" t="str">
        <f t="shared" si="24"/>
        <v>Evap25C-42346</v>
      </c>
      <c r="L101" s="117"/>
      <c r="M101" s="117"/>
      <c r="N101" s="117"/>
      <c r="O101" s="117"/>
      <c r="P101" s="117" t="s">
        <v>476</v>
      </c>
      <c r="Q101" s="117" t="s">
        <v>38</v>
      </c>
      <c r="R101" s="15" t="s">
        <v>499</v>
      </c>
      <c r="S101" s="15">
        <v>0</v>
      </c>
      <c r="T101" s="184">
        <v>0.91461111551405205</v>
      </c>
      <c r="U101" s="117" t="s">
        <v>476</v>
      </c>
      <c r="V101" s="182" t="s">
        <v>535</v>
      </c>
      <c r="W101">
        <v>1</v>
      </c>
      <c r="X101">
        <v>13</v>
      </c>
      <c r="Y101" s="179" t="s">
        <v>523</v>
      </c>
      <c r="Z101" s="179" t="s">
        <v>523</v>
      </c>
      <c r="AA101" s="117"/>
      <c r="AB101" s="15">
        <v>-34.527957892610203</v>
      </c>
      <c r="AC101" s="117"/>
      <c r="AD101" s="117"/>
      <c r="AE101" s="15">
        <v>12.287258930508401</v>
      </c>
      <c r="AF101" s="117"/>
      <c r="AG101" s="117"/>
      <c r="AH101" s="15">
        <v>-24.416841589123699</v>
      </c>
      <c r="AI101" s="117"/>
      <c r="AJ101" s="117"/>
      <c r="AK101" s="15">
        <v>27.154282373422198</v>
      </c>
      <c r="AL101" s="117"/>
      <c r="AM101" s="117"/>
      <c r="AN101" s="15">
        <v>13.0227941425354</v>
      </c>
      <c r="AO101" s="117"/>
      <c r="AP101" s="117"/>
      <c r="AQ101">
        <v>-3.69</v>
      </c>
      <c r="AR101" s="108"/>
      <c r="AS101" s="91">
        <v>34.979999999999997</v>
      </c>
      <c r="AT101">
        <v>-40.967347023778501</v>
      </c>
      <c r="AU101">
        <v>5.9426350298446701E-3</v>
      </c>
      <c r="AV101" s="117"/>
      <c r="AY101" s="117"/>
      <c r="AZ101">
        <v>47.791487172558099</v>
      </c>
      <c r="BA101">
        <v>1.19403856881189E-2</v>
      </c>
      <c r="BB101" s="117"/>
      <c r="BC101" s="117"/>
      <c r="BD101" s="117"/>
      <c r="BE101" s="117"/>
      <c r="BF101" s="117"/>
      <c r="BG101" s="117"/>
      <c r="BH101" s="117"/>
      <c r="BI101" s="15">
        <v>-0.438591231764486</v>
      </c>
      <c r="BJ101" s="117"/>
      <c r="BK101" s="15">
        <v>1.0779661186289599E-2</v>
      </c>
      <c r="BL101" s="15">
        <v>2.36986701451313</v>
      </c>
      <c r="BM101" s="117"/>
      <c r="BN101" s="117"/>
      <c r="BO101" s="15">
        <v>26.820286195007199</v>
      </c>
      <c r="BP101" s="117"/>
      <c r="BQ101" s="117"/>
      <c r="BR101" s="15">
        <v>1.6202666576213599E-2</v>
      </c>
      <c r="BS101" s="15">
        <v>1.0601826889244299</v>
      </c>
      <c r="BT101" s="15">
        <v>0.97990762687200805</v>
      </c>
      <c r="BU101" s="184">
        <v>1.01936278706575</v>
      </c>
      <c r="BV101" s="117"/>
      <c r="BW101" s="117"/>
    </row>
    <row r="102" spans="1:75" ht="15.75" x14ac:dyDescent="0.25">
      <c r="A102" s="15" t="s">
        <v>504</v>
      </c>
      <c r="B102" s="117"/>
      <c r="C102" s="15" t="s">
        <v>497</v>
      </c>
      <c r="D102" s="15" t="s">
        <v>501</v>
      </c>
      <c r="E102" s="117"/>
      <c r="F102" s="117"/>
      <c r="G102" s="117" t="s">
        <v>476</v>
      </c>
      <c r="H102" s="178"/>
      <c r="I102" s="180">
        <v>42341</v>
      </c>
      <c r="J102" s="181">
        <v>0.44170138888888894</v>
      </c>
      <c r="K102" s="191" t="str">
        <f t="shared" si="24"/>
        <v>EvapHG-42341</v>
      </c>
      <c r="L102" s="117"/>
      <c r="M102" s="117"/>
      <c r="N102" s="117"/>
      <c r="O102" s="117"/>
      <c r="P102" s="117" t="s">
        <v>476</v>
      </c>
      <c r="Q102" s="117" t="s">
        <v>38</v>
      </c>
      <c r="R102" s="15" t="s">
        <v>499</v>
      </c>
      <c r="S102" s="15">
        <v>0</v>
      </c>
      <c r="T102" s="184">
        <v>2.6593396332597101E-2</v>
      </c>
      <c r="U102" s="117" t="s">
        <v>476</v>
      </c>
      <c r="V102" s="182" t="s">
        <v>535</v>
      </c>
      <c r="W102">
        <v>1</v>
      </c>
      <c r="X102">
        <v>13</v>
      </c>
      <c r="Y102" s="179" t="s">
        <v>523</v>
      </c>
      <c r="Z102" s="179" t="s">
        <v>523</v>
      </c>
      <c r="AA102" s="117"/>
      <c r="AB102" s="15">
        <v>-35.033000146358802</v>
      </c>
      <c r="AC102" s="117"/>
      <c r="AD102" s="117"/>
      <c r="AE102" s="15">
        <v>0.33014495704806202</v>
      </c>
      <c r="AF102" s="117"/>
      <c r="AG102" s="117"/>
      <c r="AH102" s="15">
        <v>-37.240376432898202</v>
      </c>
      <c r="AI102" s="117"/>
      <c r="AJ102" s="117"/>
      <c r="AK102" s="15">
        <v>-0.49071998246235599</v>
      </c>
      <c r="AL102" s="117"/>
      <c r="AM102" s="117"/>
      <c r="AN102" s="15">
        <v>15.538111258561001</v>
      </c>
      <c r="AO102" s="117"/>
      <c r="AP102" s="117"/>
      <c r="AQ102">
        <v>-3.69</v>
      </c>
      <c r="AR102" s="108"/>
      <c r="AS102" s="91">
        <v>34.979999999999997</v>
      </c>
      <c r="AT102">
        <v>-41.064308029326</v>
      </c>
      <c r="AU102">
        <v>6.38982340159093E-3</v>
      </c>
      <c r="AV102" s="117"/>
      <c r="AY102" s="117"/>
      <c r="AZ102">
        <v>35.4036270861981</v>
      </c>
      <c r="BA102">
        <v>2.3274103520306798E-2</v>
      </c>
      <c r="BB102" s="117"/>
      <c r="BC102" s="117"/>
      <c r="BD102" s="117"/>
      <c r="BE102" s="117"/>
      <c r="BF102" s="117"/>
      <c r="BG102" s="117"/>
      <c r="BH102" s="117"/>
      <c r="BI102" s="15">
        <v>-1.4562356809879999</v>
      </c>
      <c r="BJ102" s="117"/>
      <c r="BK102" s="15">
        <v>1.17281118347622E-2</v>
      </c>
      <c r="BL102" s="15">
        <v>-1.1507007705760099</v>
      </c>
      <c r="BM102" s="117"/>
      <c r="BN102" s="117"/>
      <c r="BO102" s="15">
        <v>54.255330119304801</v>
      </c>
      <c r="BP102" s="117"/>
      <c r="BQ102" s="117"/>
      <c r="BR102" s="15">
        <v>1.6202666576213599E-2</v>
      </c>
      <c r="BS102" s="15">
        <v>1.0601826889244299</v>
      </c>
      <c r="BT102" s="15">
        <v>0.97990762687200805</v>
      </c>
      <c r="BU102" s="184">
        <v>0.14937185719263399</v>
      </c>
      <c r="BV102" s="117"/>
      <c r="BW102" s="117"/>
    </row>
    <row r="103" spans="1:75" ht="15.75" x14ac:dyDescent="0.25">
      <c r="A103" s="15" t="s">
        <v>504</v>
      </c>
      <c r="B103" s="117"/>
      <c r="C103" s="15" t="s">
        <v>497</v>
      </c>
      <c r="D103" s="15" t="s">
        <v>501</v>
      </c>
      <c r="E103" s="117"/>
      <c r="F103" s="117"/>
      <c r="G103" s="117" t="s">
        <v>476</v>
      </c>
      <c r="H103" s="178"/>
      <c r="I103" s="180">
        <v>42344</v>
      </c>
      <c r="J103" s="181">
        <v>0.11305555555555556</v>
      </c>
      <c r="K103" s="191" t="str">
        <f t="shared" si="24"/>
        <v>EvapHG-42344</v>
      </c>
      <c r="L103" s="117"/>
      <c r="M103" s="117"/>
      <c r="N103" s="117"/>
      <c r="O103" s="117"/>
      <c r="P103" s="117" t="s">
        <v>476</v>
      </c>
      <c r="Q103" s="117" t="s">
        <v>38</v>
      </c>
      <c r="R103" s="15" t="s">
        <v>499</v>
      </c>
      <c r="S103" s="15">
        <v>0</v>
      </c>
      <c r="T103" s="184">
        <v>2.6593396332597101E-2</v>
      </c>
      <c r="U103" s="117" t="s">
        <v>476</v>
      </c>
      <c r="V103" s="182" t="s">
        <v>535</v>
      </c>
      <c r="W103">
        <v>1</v>
      </c>
      <c r="X103">
        <v>13</v>
      </c>
      <c r="Y103" s="179" t="s">
        <v>523</v>
      </c>
      <c r="Z103" s="179" t="s">
        <v>523</v>
      </c>
      <c r="AA103" s="117"/>
      <c r="AB103" s="15">
        <v>-34.895751593578098</v>
      </c>
      <c r="AC103" s="117"/>
      <c r="AD103" s="117"/>
      <c r="AE103" s="15">
        <v>6.8764405415615499</v>
      </c>
      <c r="AF103" s="117"/>
      <c r="AG103" s="117"/>
      <c r="AH103" s="15">
        <v>-30.850996099554902</v>
      </c>
      <c r="AI103" s="117"/>
      <c r="AJ103" s="117"/>
      <c r="AK103" s="15">
        <v>14.069011986492001</v>
      </c>
      <c r="AL103" s="117"/>
      <c r="AM103" s="117"/>
      <c r="AN103" s="15">
        <v>13.4495920732284</v>
      </c>
      <c r="AO103" s="117"/>
      <c r="AP103" s="117"/>
      <c r="AQ103">
        <v>-3.69</v>
      </c>
      <c r="AR103" s="108"/>
      <c r="AS103" s="91">
        <v>34.979999999999997</v>
      </c>
      <c r="AT103">
        <v>-41.160044769026698</v>
      </c>
      <c r="AU103">
        <v>7.32628563155646E-3</v>
      </c>
      <c r="AV103" s="117"/>
      <c r="AY103" s="117"/>
      <c r="AZ103">
        <v>42.186174708369599</v>
      </c>
      <c r="BA103">
        <v>1.31592856789276E-2</v>
      </c>
      <c r="BB103" s="117"/>
      <c r="BC103" s="117"/>
      <c r="BD103" s="117"/>
      <c r="BE103" s="117"/>
      <c r="BF103" s="117"/>
      <c r="BG103" s="117"/>
      <c r="BH103" s="117"/>
      <c r="BI103" s="15">
        <v>-1.3964087834527801</v>
      </c>
      <c r="BJ103" s="117"/>
      <c r="BK103" s="15">
        <v>9.8000145695950405E-3</v>
      </c>
      <c r="BL103" s="15">
        <v>0.26486176537700201</v>
      </c>
      <c r="BM103" s="117"/>
      <c r="BN103" s="117"/>
      <c r="BO103" s="15">
        <v>38.541589914262602</v>
      </c>
      <c r="BP103" s="117"/>
      <c r="BQ103" s="117"/>
      <c r="BR103" s="15">
        <v>1.6202666576213599E-2</v>
      </c>
      <c r="BS103" s="15">
        <v>1.0601826889244299</v>
      </c>
      <c r="BT103" s="15">
        <v>0.97990762687200805</v>
      </c>
      <c r="BU103" s="184">
        <v>9.7971308202887603E-2</v>
      </c>
      <c r="BV103" s="117"/>
      <c r="BW103" s="117"/>
    </row>
    <row r="104" spans="1:75" ht="15.75" x14ac:dyDescent="0.25">
      <c r="A104" s="15" t="s">
        <v>504</v>
      </c>
      <c r="B104" s="117"/>
      <c r="C104" s="15" t="s">
        <v>497</v>
      </c>
      <c r="D104" s="15" t="s">
        <v>501</v>
      </c>
      <c r="E104" s="117"/>
      <c r="F104" s="117"/>
      <c r="G104" s="117" t="s">
        <v>476</v>
      </c>
      <c r="H104" s="178"/>
      <c r="I104" s="180">
        <v>42348</v>
      </c>
      <c r="J104" s="181">
        <v>0.60462962962962963</v>
      </c>
      <c r="K104" s="191" t="str">
        <f t="shared" si="24"/>
        <v>EvapHG-42348</v>
      </c>
      <c r="L104" s="117"/>
      <c r="M104" s="117"/>
      <c r="N104" s="117"/>
      <c r="O104" s="117"/>
      <c r="P104" s="117" t="s">
        <v>476</v>
      </c>
      <c r="Q104" s="117" t="s">
        <v>38</v>
      </c>
      <c r="R104" s="15" t="s">
        <v>499</v>
      </c>
      <c r="S104" s="15">
        <v>0</v>
      </c>
      <c r="T104" s="184">
        <v>2.6593396332597101E-2</v>
      </c>
      <c r="U104" s="117" t="s">
        <v>476</v>
      </c>
      <c r="V104" s="182" t="s">
        <v>535</v>
      </c>
      <c r="W104">
        <v>1</v>
      </c>
      <c r="X104">
        <v>13</v>
      </c>
      <c r="Y104" s="179" t="s">
        <v>523</v>
      </c>
      <c r="Z104" s="179" t="s">
        <v>523</v>
      </c>
      <c r="AA104" s="117"/>
      <c r="AB104" s="15">
        <v>-34.7933023938877</v>
      </c>
      <c r="AC104" s="117"/>
      <c r="AD104" s="117"/>
      <c r="AE104" s="15">
        <v>9.1921497975013402</v>
      </c>
      <c r="AF104" s="117"/>
      <c r="AG104" s="117"/>
      <c r="AH104" s="15">
        <v>-28.538312678901399</v>
      </c>
      <c r="AI104" s="117"/>
      <c r="AJ104" s="117"/>
      <c r="AK104" s="15">
        <v>19.7843791074861</v>
      </c>
      <c r="AL104" s="117"/>
      <c r="AM104" s="117"/>
      <c r="AN104" s="15">
        <v>13.011575417000101</v>
      </c>
      <c r="AO104" s="117"/>
      <c r="AP104" s="117"/>
      <c r="AQ104">
        <v>-3.69</v>
      </c>
      <c r="AR104" s="108"/>
      <c r="AS104" s="91">
        <v>34.979999999999997</v>
      </c>
      <c r="AT104">
        <v>-41.136244645213502</v>
      </c>
      <c r="AU104">
        <v>6.8806051615131498E-3</v>
      </c>
      <c r="AV104" s="117"/>
      <c r="AY104" s="117"/>
      <c r="AZ104">
        <v>44.585148215358899</v>
      </c>
      <c r="BA104">
        <v>1.18278997201961E-2</v>
      </c>
      <c r="BB104" s="117"/>
      <c r="BC104" s="117"/>
      <c r="BD104" s="117"/>
      <c r="BE104" s="117"/>
      <c r="BF104" s="117"/>
      <c r="BG104" s="117"/>
      <c r="BH104" s="117"/>
      <c r="BI104" s="15">
        <v>-1.3792821510155999</v>
      </c>
      <c r="BJ104" s="117"/>
      <c r="BK104" s="15">
        <v>1.2262943129732E-2</v>
      </c>
      <c r="BL104" s="15">
        <v>1.2914067253194199</v>
      </c>
      <c r="BM104" s="117"/>
      <c r="BN104" s="117"/>
      <c r="BO104" s="15">
        <v>33.304091355470902</v>
      </c>
      <c r="BP104" s="117"/>
      <c r="BQ104" s="117"/>
      <c r="BR104" s="15">
        <v>1.6202666576213599E-2</v>
      </c>
      <c r="BS104" s="15">
        <v>1.0601826889244299</v>
      </c>
      <c r="BT104" s="15">
        <v>0.97990762687200805</v>
      </c>
      <c r="BU104" s="184">
        <v>7.4543188077631398E-2</v>
      </c>
      <c r="BV104" s="117"/>
      <c r="BW104" s="117"/>
    </row>
    <row r="105" spans="1:75" ht="15.75" x14ac:dyDescent="0.25">
      <c r="A105" s="15" t="s">
        <v>505</v>
      </c>
      <c r="B105" s="117"/>
      <c r="C105" s="15" t="s">
        <v>497</v>
      </c>
      <c r="D105" s="15" t="s">
        <v>498</v>
      </c>
      <c r="E105" s="117"/>
      <c r="F105" s="117"/>
      <c r="G105" s="117" t="s">
        <v>476</v>
      </c>
      <c r="H105" s="178"/>
      <c r="I105" s="180">
        <v>42338</v>
      </c>
      <c r="J105" s="181">
        <v>0.85657407407407404</v>
      </c>
      <c r="K105" s="191" t="str">
        <f t="shared" si="24"/>
        <v>MDIW25C-42338</v>
      </c>
      <c r="L105" s="117"/>
      <c r="M105" s="117"/>
      <c r="N105" s="117"/>
      <c r="O105" s="117"/>
      <c r="P105" s="117" t="s">
        <v>476</v>
      </c>
      <c r="Q105" s="117" t="s">
        <v>38</v>
      </c>
      <c r="R105" s="15" t="s">
        <v>499</v>
      </c>
      <c r="S105" s="15">
        <v>0</v>
      </c>
      <c r="T105" s="184">
        <v>0.91461111551405205</v>
      </c>
      <c r="U105" s="117" t="s">
        <v>476</v>
      </c>
      <c r="V105" s="182" t="s">
        <v>535</v>
      </c>
      <c r="W105">
        <v>1</v>
      </c>
      <c r="X105">
        <v>13</v>
      </c>
      <c r="Y105" s="179" t="s">
        <v>523</v>
      </c>
      <c r="Z105" s="179" t="s">
        <v>523</v>
      </c>
      <c r="AA105" s="117"/>
      <c r="AB105" s="15">
        <v>-35.204522758533201</v>
      </c>
      <c r="AC105" s="117"/>
      <c r="AD105" s="117"/>
      <c r="AE105" s="15">
        <v>-4.2450410542989596</v>
      </c>
      <c r="AF105" s="117"/>
      <c r="AG105" s="117"/>
      <c r="AH105" s="15">
        <v>-41.069596728614499</v>
      </c>
      <c r="AI105" s="117"/>
      <c r="AJ105" s="117"/>
      <c r="AK105" s="15">
        <v>-11.0852612871667</v>
      </c>
      <c r="AL105" s="117"/>
      <c r="AM105" s="117"/>
      <c r="AN105" s="15">
        <v>19.3085940186815</v>
      </c>
      <c r="AO105" s="117"/>
      <c r="AP105" s="117"/>
      <c r="AQ105">
        <v>-3.69</v>
      </c>
      <c r="AR105" s="108"/>
      <c r="AS105" s="91">
        <v>34.979999999999997</v>
      </c>
      <c r="AT105">
        <v>-41.077579304547498</v>
      </c>
      <c r="AU105">
        <v>5.9358181043842996E-3</v>
      </c>
      <c r="AV105" s="117"/>
      <c r="AY105" s="117"/>
      <c r="AZ105">
        <v>30.663499492112599</v>
      </c>
      <c r="BA105">
        <v>1.2227258309080899E-2</v>
      </c>
      <c r="BB105" s="117"/>
      <c r="BC105" s="117"/>
      <c r="BD105" s="117"/>
      <c r="BE105" s="117"/>
      <c r="BF105" s="117"/>
      <c r="BG105" s="117"/>
      <c r="BH105" s="117"/>
      <c r="BI105" s="15">
        <v>-0.75507587961580602</v>
      </c>
      <c r="BJ105" s="117"/>
      <c r="BK105" s="15">
        <v>1.06413913767646E-2</v>
      </c>
      <c r="BL105" s="15">
        <v>-2.63585345211796</v>
      </c>
      <c r="BM105" s="117"/>
      <c r="BN105" s="117"/>
      <c r="BO105" s="15">
        <v>67.939885742047593</v>
      </c>
      <c r="BP105" s="117"/>
      <c r="BQ105" s="117"/>
      <c r="BR105" s="15">
        <v>1.6202666576213599E-2</v>
      </c>
      <c r="BS105" s="15">
        <v>1.0601826889244299</v>
      </c>
      <c r="BT105" s="15">
        <v>0.97990762687200805</v>
      </c>
      <c r="BU105" s="184">
        <v>0.97881976702631301</v>
      </c>
      <c r="BV105" s="117"/>
      <c r="BW105" s="117"/>
    </row>
    <row r="106" spans="1:75" ht="15.75" x14ac:dyDescent="0.25">
      <c r="A106" s="15" t="s">
        <v>505</v>
      </c>
      <c r="B106" s="117"/>
      <c r="C106" s="15" t="s">
        <v>497</v>
      </c>
      <c r="D106" s="15" t="s">
        <v>498</v>
      </c>
      <c r="E106" s="117"/>
      <c r="F106" s="117"/>
      <c r="G106" s="117" t="s">
        <v>476</v>
      </c>
      <c r="H106" s="178"/>
      <c r="I106" s="180">
        <v>42340</v>
      </c>
      <c r="J106" s="181">
        <v>0.98363425925925929</v>
      </c>
      <c r="K106" s="191" t="str">
        <f t="shared" si="24"/>
        <v>MDIW25C-42340</v>
      </c>
      <c r="L106" s="117"/>
      <c r="M106" s="117"/>
      <c r="N106" s="117"/>
      <c r="O106" s="117"/>
      <c r="P106" s="117" t="s">
        <v>476</v>
      </c>
      <c r="Q106" s="117" t="s">
        <v>38</v>
      </c>
      <c r="R106" s="15" t="s">
        <v>499</v>
      </c>
      <c r="S106" s="15">
        <v>0</v>
      </c>
      <c r="T106" s="184">
        <v>0.91461111551405205</v>
      </c>
      <c r="U106" s="117" t="s">
        <v>476</v>
      </c>
      <c r="V106" s="182" t="s">
        <v>535</v>
      </c>
      <c r="W106">
        <v>1</v>
      </c>
      <c r="X106">
        <v>13</v>
      </c>
      <c r="Y106" s="179" t="s">
        <v>523</v>
      </c>
      <c r="Z106" s="179" t="s">
        <v>523</v>
      </c>
      <c r="AA106" s="117"/>
      <c r="AB106" s="15">
        <v>-35.551912900558698</v>
      </c>
      <c r="AC106" s="117"/>
      <c r="AD106" s="117"/>
      <c r="AE106" s="15">
        <v>-4.7195975674971997</v>
      </c>
      <c r="AF106" s="117"/>
      <c r="AG106" s="117"/>
      <c r="AH106" s="15">
        <v>-41.866648240993797</v>
      </c>
      <c r="AI106" s="117"/>
      <c r="AJ106" s="117"/>
      <c r="AK106" s="15">
        <v>-11.5333714016279</v>
      </c>
      <c r="AL106" s="117"/>
      <c r="AM106" s="117"/>
      <c r="AN106" s="15">
        <v>14.261349511092</v>
      </c>
      <c r="AO106" s="117"/>
      <c r="AP106" s="117"/>
      <c r="AQ106">
        <v>-3.69</v>
      </c>
      <c r="AR106" s="108"/>
      <c r="AS106" s="91">
        <v>34.979999999999997</v>
      </c>
      <c r="AT106">
        <v>-41.430446449854799</v>
      </c>
      <c r="AU106">
        <v>5.6615954568325702E-3</v>
      </c>
      <c r="AV106" s="117"/>
      <c r="AY106" s="117"/>
      <c r="AZ106">
        <v>30.172599624948099</v>
      </c>
      <c r="BA106">
        <v>1.6742213284955499E-2</v>
      </c>
      <c r="BB106" s="117"/>
      <c r="BC106" s="117"/>
      <c r="BD106" s="117"/>
      <c r="BE106" s="117"/>
      <c r="BF106" s="117"/>
      <c r="BG106" s="117"/>
      <c r="BH106" s="117"/>
      <c r="BI106" s="15">
        <v>-0.74626122306865095</v>
      </c>
      <c r="BJ106" s="117"/>
      <c r="BK106" s="15">
        <v>1.1031021301221701E-2</v>
      </c>
      <c r="BL106" s="15">
        <v>-2.1369027301034098</v>
      </c>
      <c r="BM106" s="117"/>
      <c r="BN106" s="117"/>
      <c r="BO106" s="15">
        <v>64.0563686051171</v>
      </c>
      <c r="BP106" s="117"/>
      <c r="BQ106" s="117"/>
      <c r="BR106" s="15">
        <v>1.6202666576213599E-2</v>
      </c>
      <c r="BS106" s="15">
        <v>1.0601826889244299</v>
      </c>
      <c r="BT106" s="15">
        <v>0.97990762687200805</v>
      </c>
      <c r="BU106" s="184">
        <v>1.0023681255742101</v>
      </c>
      <c r="BV106" s="117"/>
      <c r="BW106" s="117"/>
    </row>
    <row r="107" spans="1:75" ht="15.75" x14ac:dyDescent="0.25">
      <c r="A107" s="15" t="s">
        <v>505</v>
      </c>
      <c r="B107" s="117"/>
      <c r="C107" s="15" t="s">
        <v>497</v>
      </c>
      <c r="D107" s="15" t="s">
        <v>498</v>
      </c>
      <c r="E107" s="117"/>
      <c r="F107" s="117"/>
      <c r="G107" s="117" t="s">
        <v>476</v>
      </c>
      <c r="H107" s="178"/>
      <c r="I107" s="180">
        <v>42343</v>
      </c>
      <c r="J107" s="181">
        <v>0.44487268518518519</v>
      </c>
      <c r="K107" s="191" t="str">
        <f t="shared" si="24"/>
        <v>MDIW25C-42343</v>
      </c>
      <c r="L107" s="117"/>
      <c r="M107" s="117"/>
      <c r="N107" s="117"/>
      <c r="O107" s="117"/>
      <c r="P107" s="117" t="s">
        <v>476</v>
      </c>
      <c r="Q107" s="117" t="s">
        <v>38</v>
      </c>
      <c r="R107" s="15" t="s">
        <v>499</v>
      </c>
      <c r="S107" s="15">
        <v>0</v>
      </c>
      <c r="T107" s="184">
        <v>0.91461111551405205</v>
      </c>
      <c r="U107" s="117" t="s">
        <v>476</v>
      </c>
      <c r="V107" s="182" t="s">
        <v>535</v>
      </c>
      <c r="W107">
        <v>1</v>
      </c>
      <c r="X107">
        <v>13</v>
      </c>
      <c r="Y107" s="179" t="s">
        <v>523</v>
      </c>
      <c r="Z107" s="179" t="s">
        <v>523</v>
      </c>
      <c r="AA107" s="117"/>
      <c r="AB107" s="15">
        <v>-35.218794130734103</v>
      </c>
      <c r="AC107" s="117"/>
      <c r="AD107" s="117"/>
      <c r="AE107" s="15">
        <v>-4.4628559559377097</v>
      </c>
      <c r="AF107" s="117"/>
      <c r="AG107" s="117"/>
      <c r="AH107" s="15">
        <v>-41.251098039564901</v>
      </c>
      <c r="AI107" s="117"/>
      <c r="AJ107" s="117"/>
      <c r="AK107" s="15">
        <v>-11.197425331369001</v>
      </c>
      <c r="AL107" s="117"/>
      <c r="AM107" s="117"/>
      <c r="AN107" s="15">
        <v>20.900476504024699</v>
      </c>
      <c r="AO107" s="117"/>
      <c r="AP107" s="117"/>
      <c r="AQ107">
        <v>-3.69</v>
      </c>
      <c r="AR107" s="108"/>
      <c r="AS107" s="91">
        <v>34.979999999999997</v>
      </c>
      <c r="AT107">
        <v>-41.084713402179801</v>
      </c>
      <c r="AU107">
        <v>5.4710149874723796E-3</v>
      </c>
      <c r="AV107" s="117"/>
      <c r="AY107" s="117"/>
      <c r="AZ107">
        <v>30.437846199547099</v>
      </c>
      <c r="BA107">
        <v>1.1174360180948899E-2</v>
      </c>
      <c r="BB107" s="117"/>
      <c r="BC107" s="117"/>
      <c r="BD107" s="117"/>
      <c r="BE107" s="117"/>
      <c r="BF107" s="117"/>
      <c r="BG107" s="117"/>
      <c r="BH107" s="117"/>
      <c r="BI107" s="15">
        <v>-0.714192369888076</v>
      </c>
      <c r="BJ107" s="117"/>
      <c r="BK107" s="15">
        <v>9.6639526592326302E-3</v>
      </c>
      <c r="BL107" s="15">
        <v>-2.3125479300761498</v>
      </c>
      <c r="BM107" s="117"/>
      <c r="BN107" s="117"/>
      <c r="BO107" s="15">
        <v>70.084188007227894</v>
      </c>
      <c r="BP107" s="117"/>
      <c r="BQ107" s="117"/>
      <c r="BR107" s="15">
        <v>1.6202666576213599E-2</v>
      </c>
      <c r="BS107" s="15">
        <v>1.0601826889244299</v>
      </c>
      <c r="BT107" s="15">
        <v>0.97990762687200805</v>
      </c>
      <c r="BU107" s="184">
        <v>1.02641570293901</v>
      </c>
      <c r="BV107" s="117"/>
      <c r="BW107" s="117"/>
    </row>
    <row r="108" spans="1:75" ht="15.75" x14ac:dyDescent="0.25">
      <c r="A108" s="15" t="s">
        <v>505</v>
      </c>
      <c r="B108" s="117"/>
      <c r="C108" s="15" t="s">
        <v>497</v>
      </c>
      <c r="D108" s="15" t="s">
        <v>498</v>
      </c>
      <c r="E108" s="117"/>
      <c r="F108" s="117"/>
      <c r="G108" s="117" t="s">
        <v>476</v>
      </c>
      <c r="H108" s="178"/>
      <c r="I108" s="180">
        <v>42348</v>
      </c>
      <c r="J108" s="181">
        <v>0.28751157407407407</v>
      </c>
      <c r="K108" s="191" t="str">
        <f t="shared" si="24"/>
        <v>MDIW25C-42348</v>
      </c>
      <c r="L108" s="117"/>
      <c r="M108" s="117"/>
      <c r="N108" s="117"/>
      <c r="O108" s="117"/>
      <c r="P108" s="117" t="s">
        <v>476</v>
      </c>
      <c r="Q108" s="117" t="s">
        <v>38</v>
      </c>
      <c r="R108" s="15" t="s">
        <v>499</v>
      </c>
      <c r="S108" s="15">
        <v>0</v>
      </c>
      <c r="T108" s="184">
        <v>0.91461111551405205</v>
      </c>
      <c r="U108" s="117" t="s">
        <v>476</v>
      </c>
      <c r="V108" s="182" t="s">
        <v>535</v>
      </c>
      <c r="W108">
        <v>1</v>
      </c>
      <c r="X108">
        <v>13</v>
      </c>
      <c r="Y108" s="179" t="s">
        <v>523</v>
      </c>
      <c r="Z108" s="179" t="s">
        <v>523</v>
      </c>
      <c r="AA108" s="117"/>
      <c r="AB108" s="15">
        <v>-35.361235209358902</v>
      </c>
      <c r="AC108" s="117"/>
      <c r="AD108" s="117"/>
      <c r="AE108" s="15">
        <v>-4.8310377926091599</v>
      </c>
      <c r="AF108" s="117"/>
      <c r="AG108" s="117"/>
      <c r="AH108" s="15">
        <v>-41.763591342974401</v>
      </c>
      <c r="AI108" s="117"/>
      <c r="AJ108" s="117"/>
      <c r="AK108" s="15">
        <v>-10.742451464697</v>
      </c>
      <c r="AL108" s="117"/>
      <c r="AM108" s="117"/>
      <c r="AN108" s="15">
        <v>10.7312926236908</v>
      </c>
      <c r="AO108" s="117"/>
      <c r="AP108" s="117"/>
      <c r="AQ108">
        <v>-3.69</v>
      </c>
      <c r="AR108" s="108"/>
      <c r="AS108" s="91">
        <v>34.979999999999997</v>
      </c>
      <c r="AT108">
        <v>-41.222954169585201</v>
      </c>
      <c r="AU108">
        <v>6.7457927661201799E-3</v>
      </c>
      <c r="AV108" s="117"/>
      <c r="AY108" s="117"/>
      <c r="AZ108">
        <v>30.056689432717398</v>
      </c>
      <c r="BA108">
        <v>1.2760156576296E-2</v>
      </c>
      <c r="BB108" s="117"/>
      <c r="BC108" s="117"/>
      <c r="BD108" s="117"/>
      <c r="BE108" s="117"/>
      <c r="BF108" s="117"/>
      <c r="BG108" s="117"/>
      <c r="BH108" s="117"/>
      <c r="BI108" s="15">
        <v>-0.73292895944663605</v>
      </c>
      <c r="BJ108" s="117"/>
      <c r="BK108" s="15">
        <v>9.8763615906354296E-3</v>
      </c>
      <c r="BL108" s="15">
        <v>-1.11478625818602</v>
      </c>
      <c r="BM108" s="117"/>
      <c r="BN108" s="117"/>
      <c r="BO108" s="15">
        <v>60.362160826134001</v>
      </c>
      <c r="BP108" s="117"/>
      <c r="BQ108" s="117"/>
      <c r="BR108" s="15">
        <v>1.6202666576213599E-2</v>
      </c>
      <c r="BS108" s="15">
        <v>1.0601826889244299</v>
      </c>
      <c r="BT108" s="15">
        <v>0.97990762687200805</v>
      </c>
      <c r="BU108" s="184">
        <v>1.0152319092762401</v>
      </c>
      <c r="BV108" s="117"/>
      <c r="BW108" s="117"/>
    </row>
    <row r="109" spans="1:75" ht="15.75" x14ac:dyDescent="0.25">
      <c r="A109" s="15" t="s">
        <v>506</v>
      </c>
      <c r="B109" s="117"/>
      <c r="C109" s="15" t="s">
        <v>497</v>
      </c>
      <c r="D109" s="15" t="s">
        <v>501</v>
      </c>
      <c r="E109" s="117"/>
      <c r="F109" s="117"/>
      <c r="G109" s="117" t="s">
        <v>476</v>
      </c>
      <c r="H109" s="178"/>
      <c r="I109" s="180">
        <v>42338</v>
      </c>
      <c r="J109" s="181">
        <v>0.77868055555555549</v>
      </c>
      <c r="K109" s="191" t="str">
        <f t="shared" si="24"/>
        <v>MDIWHG-42338</v>
      </c>
      <c r="L109" s="117"/>
      <c r="M109" s="117"/>
      <c r="N109" s="117"/>
      <c r="O109" s="117"/>
      <c r="P109" s="117" t="s">
        <v>476</v>
      </c>
      <c r="Q109" s="117" t="s">
        <v>38</v>
      </c>
      <c r="R109" s="15" t="s">
        <v>499</v>
      </c>
      <c r="S109" s="15">
        <v>0</v>
      </c>
      <c r="T109" s="184">
        <v>2.6593396332597101E-2</v>
      </c>
      <c r="U109" s="117" t="s">
        <v>476</v>
      </c>
      <c r="V109" s="182" t="s">
        <v>535</v>
      </c>
      <c r="W109">
        <v>1</v>
      </c>
      <c r="X109">
        <v>13</v>
      </c>
      <c r="Y109" s="179" t="s">
        <v>523</v>
      </c>
      <c r="Z109" s="179" t="s">
        <v>523</v>
      </c>
      <c r="AA109" s="117"/>
      <c r="AB109" s="15">
        <v>-35.377687333130901</v>
      </c>
      <c r="AC109" s="117"/>
      <c r="AD109" s="117"/>
      <c r="AE109" s="15">
        <v>-6.6649043171454796</v>
      </c>
      <c r="AF109" s="117"/>
      <c r="AG109" s="117"/>
      <c r="AH109" s="15">
        <v>-44.381057189480202</v>
      </c>
      <c r="AI109" s="117"/>
      <c r="AJ109" s="117"/>
      <c r="AK109" s="15">
        <v>-16.7895031021398</v>
      </c>
      <c r="AL109" s="117"/>
      <c r="AM109" s="117"/>
      <c r="AN109" s="15">
        <v>18.080905415403102</v>
      </c>
      <c r="AO109" s="117"/>
      <c r="AP109" s="117"/>
      <c r="AQ109">
        <v>-3.69</v>
      </c>
      <c r="AR109" s="108"/>
      <c r="AS109" s="91">
        <v>34.979999999999997</v>
      </c>
      <c r="AT109">
        <v>-41.172375281983001</v>
      </c>
      <c r="AU109">
        <v>6.1811309271623104E-3</v>
      </c>
      <c r="AV109" s="117"/>
      <c r="AY109" s="117"/>
      <c r="AZ109">
        <v>28.156587340703201</v>
      </c>
      <c r="BA109">
        <v>1.9563233238403199E-2</v>
      </c>
      <c r="BB109" s="117"/>
      <c r="BC109" s="117"/>
      <c r="BD109" s="117"/>
      <c r="BE109" s="117"/>
      <c r="BF109" s="117"/>
      <c r="BG109" s="117"/>
      <c r="BH109" s="117"/>
      <c r="BI109" s="15">
        <v>-1.6374201852499199</v>
      </c>
      <c r="BJ109" s="117"/>
      <c r="BK109" s="15">
        <v>1.0595064935545E-2</v>
      </c>
      <c r="BL109" s="15">
        <v>-3.5516336370028498</v>
      </c>
      <c r="BM109" s="117"/>
      <c r="BN109" s="117"/>
      <c r="BO109" s="15">
        <v>71.967479024400603</v>
      </c>
      <c r="BP109" s="117"/>
      <c r="BQ109" s="117"/>
      <c r="BR109" s="15">
        <v>1.6202666576213599E-2</v>
      </c>
      <c r="BS109" s="15">
        <v>1.0601826889244299</v>
      </c>
      <c r="BT109" s="15">
        <v>0.97990762687200805</v>
      </c>
      <c r="BU109" s="184">
        <v>8.2630794001321298E-2</v>
      </c>
      <c r="BV109" s="117"/>
      <c r="BW109" s="117"/>
    </row>
    <row r="110" spans="1:75" ht="18.95" customHeight="1" x14ac:dyDescent="0.25">
      <c r="A110" s="15" t="s">
        <v>506</v>
      </c>
      <c r="B110" s="117"/>
      <c r="C110" s="15" t="s">
        <v>497</v>
      </c>
      <c r="D110" s="15" t="s">
        <v>501</v>
      </c>
      <c r="E110" s="117"/>
      <c r="F110" s="117"/>
      <c r="G110" s="117" t="s">
        <v>476</v>
      </c>
      <c r="H110" s="178"/>
      <c r="I110" s="180">
        <v>42345</v>
      </c>
      <c r="J110" s="181">
        <v>0.60603009259259266</v>
      </c>
      <c r="K110" s="191" t="str">
        <f t="shared" si="24"/>
        <v>MDIWHG-42345</v>
      </c>
      <c r="L110" s="117"/>
      <c r="M110" s="117"/>
      <c r="N110" s="117"/>
      <c r="O110" s="117"/>
      <c r="P110" s="117" t="s">
        <v>476</v>
      </c>
      <c r="Q110" s="117" t="s">
        <v>38</v>
      </c>
      <c r="R110" s="15" t="s">
        <v>499</v>
      </c>
      <c r="S110" s="15">
        <v>0</v>
      </c>
      <c r="T110" s="184">
        <v>2.6593396332597101E-2</v>
      </c>
      <c r="U110" s="117" t="s">
        <v>476</v>
      </c>
      <c r="V110" s="182" t="s">
        <v>535</v>
      </c>
      <c r="W110">
        <v>1</v>
      </c>
      <c r="X110">
        <v>13</v>
      </c>
      <c r="Y110" s="179" t="s">
        <v>523</v>
      </c>
      <c r="Z110" s="179" t="s">
        <v>523</v>
      </c>
      <c r="AA110" s="117"/>
      <c r="AB110" s="15">
        <v>-35.119575128284197</v>
      </c>
      <c r="AC110" s="117"/>
      <c r="AD110" s="117"/>
      <c r="AE110" s="15">
        <v>-6.37609107497354</v>
      </c>
      <c r="AF110" s="117"/>
      <c r="AG110" s="117"/>
      <c r="AH110" s="15">
        <v>-43.818645503052103</v>
      </c>
      <c r="AI110" s="117"/>
      <c r="AJ110" s="117"/>
      <c r="AK110" s="15">
        <v>-14.6611368079811</v>
      </c>
      <c r="AL110" s="117"/>
      <c r="AM110" s="117"/>
      <c r="AN110" s="15">
        <v>12.234742196441401</v>
      </c>
      <c r="AO110" s="117"/>
      <c r="AP110" s="117"/>
      <c r="AQ110">
        <v>-3.69</v>
      </c>
      <c r="AR110" s="108"/>
      <c r="AS110" s="91">
        <v>34.979999999999997</v>
      </c>
      <c r="AT110">
        <v>-40.907835991498402</v>
      </c>
      <c r="AU110">
        <v>7.0285142682058096E-3</v>
      </c>
      <c r="AV110" s="117"/>
      <c r="AY110" s="117"/>
      <c r="AZ110">
        <v>28.455239273067502</v>
      </c>
      <c r="BA110">
        <v>2.8385947945811701E-2</v>
      </c>
      <c r="BB110" s="117"/>
      <c r="BC110" s="117"/>
      <c r="BD110" s="117"/>
      <c r="BE110" s="117"/>
      <c r="BF110" s="117"/>
      <c r="BG110" s="117"/>
      <c r="BH110" s="117"/>
      <c r="BI110" s="15">
        <v>-1.6110887613287499</v>
      </c>
      <c r="BJ110" s="117"/>
      <c r="BK110" s="15">
        <v>1.0573045909021399E-2</v>
      </c>
      <c r="BL110" s="15">
        <v>-1.97505474642453</v>
      </c>
      <c r="BM110" s="117"/>
      <c r="BN110" s="117"/>
      <c r="BO110" s="15">
        <v>64.899188155970094</v>
      </c>
      <c r="BP110" s="117"/>
      <c r="BQ110" s="117"/>
      <c r="BR110" s="15">
        <v>1.6202666576213599E-2</v>
      </c>
      <c r="BS110" s="15">
        <v>1.0601826889244299</v>
      </c>
      <c r="BT110" s="15">
        <v>0.97990762687200805</v>
      </c>
      <c r="BU110" s="184">
        <v>0.101312305177696</v>
      </c>
      <c r="BV110" s="117"/>
      <c r="BW110" s="117"/>
    </row>
    <row r="111" spans="1:75" ht="15.75" x14ac:dyDescent="0.25">
      <c r="A111" s="15"/>
      <c r="B111" s="117"/>
      <c r="C111" s="15"/>
      <c r="D111" s="15"/>
      <c r="E111" s="117"/>
      <c r="F111" s="117"/>
      <c r="G111" s="117"/>
      <c r="H111" s="178"/>
      <c r="I111" s="15"/>
      <c r="J111" s="15"/>
      <c r="K111" s="191"/>
      <c r="L111" s="117"/>
      <c r="M111" s="117"/>
      <c r="N111" s="117"/>
      <c r="O111" s="117"/>
      <c r="P111" s="117"/>
      <c r="Q111" s="117"/>
      <c r="R111" s="15"/>
      <c r="S111" s="15"/>
      <c r="T111" s="15"/>
      <c r="U111" s="117"/>
      <c r="V111" s="117"/>
      <c r="W111" s="117"/>
      <c r="X111" s="117"/>
      <c r="Y111" s="179"/>
      <c r="Z111" s="179"/>
      <c r="AA111" s="117"/>
      <c r="AB111" s="15"/>
      <c r="AC111" s="117"/>
      <c r="AD111" s="117"/>
      <c r="AE111" s="15"/>
      <c r="AF111" s="117"/>
      <c r="AG111" s="117"/>
      <c r="AH111" s="15"/>
      <c r="AI111" s="117"/>
      <c r="AJ111" s="117"/>
      <c r="AK111" s="15"/>
      <c r="AL111" s="117"/>
      <c r="AM111" s="117"/>
      <c r="AN111" s="15"/>
      <c r="AO111" s="117"/>
      <c r="AP111" s="117"/>
      <c r="AQ111"/>
      <c r="AR111" s="108"/>
      <c r="AS111" s="91"/>
      <c r="AT111" s="117"/>
      <c r="AU111" s="117"/>
      <c r="AV111" s="117"/>
      <c r="AW111" s="117"/>
      <c r="AX111" s="117"/>
      <c r="AY111" s="117"/>
      <c r="AZ111" s="117"/>
      <c r="BA111" s="117"/>
      <c r="BB111" s="117"/>
      <c r="BC111" s="117"/>
      <c r="BD111" s="117"/>
      <c r="BE111" s="117"/>
      <c r="BF111" s="117"/>
      <c r="BG111" s="117"/>
      <c r="BH111" s="117"/>
      <c r="BI111" s="15"/>
      <c r="BJ111" s="117"/>
      <c r="BK111" s="15"/>
      <c r="BL111" s="15"/>
      <c r="BM111" s="117"/>
      <c r="BN111" s="117"/>
      <c r="BO111" s="15"/>
      <c r="BP111" s="117"/>
      <c r="BQ111" s="117"/>
      <c r="BR111" s="15"/>
      <c r="BS111" s="15"/>
      <c r="BT111" s="15"/>
      <c r="BU111" s="184"/>
      <c r="BV111" s="117"/>
      <c r="BW111" s="117"/>
    </row>
    <row r="112" spans="1:75" ht="15.75" x14ac:dyDescent="0.25">
      <c r="A112" s="15"/>
      <c r="B112" s="117"/>
      <c r="C112" s="15"/>
      <c r="D112" s="15"/>
      <c r="E112" s="117"/>
      <c r="F112" s="117"/>
      <c r="G112" s="117"/>
      <c r="H112" s="178"/>
      <c r="I112" s="15"/>
      <c r="J112" s="15"/>
      <c r="K112" s="191" t="str">
        <f t="shared" ref="K112:K133" si="25">A112&amp;" "&amp;I112</f>
        <v xml:space="preserve"> </v>
      </c>
      <c r="L112" s="117"/>
      <c r="M112" s="117"/>
      <c r="N112" s="117"/>
      <c r="O112" s="117"/>
      <c r="P112" s="117"/>
      <c r="Q112" s="117"/>
      <c r="R112" s="15"/>
      <c r="S112" s="15"/>
      <c r="T112" s="15"/>
      <c r="U112" s="117"/>
      <c r="V112" s="117"/>
      <c r="W112" s="117"/>
      <c r="X112" s="117"/>
      <c r="Y112" s="179"/>
      <c r="Z112" s="179"/>
      <c r="AA112" s="117"/>
      <c r="AB112" s="15"/>
      <c r="AC112" s="117"/>
      <c r="AD112" s="117"/>
      <c r="AE112" s="15"/>
      <c r="AF112" s="117"/>
      <c r="AG112" s="117"/>
      <c r="AH112" s="15"/>
      <c r="AI112" s="117"/>
      <c r="AJ112" s="117"/>
      <c r="AK112" s="15"/>
      <c r="AL112" s="117"/>
      <c r="AM112" s="117"/>
      <c r="AN112" s="15"/>
      <c r="AO112" s="117"/>
      <c r="AP112" s="117"/>
      <c r="AQ112"/>
      <c r="AR112" s="108"/>
      <c r="AS112" s="91"/>
      <c r="AT112" s="117"/>
      <c r="AU112" s="117"/>
      <c r="AV112" s="117"/>
      <c r="AW112" s="117"/>
      <c r="AX112" s="117"/>
      <c r="AY112" s="117"/>
      <c r="AZ112" s="117"/>
      <c r="BA112" s="117"/>
      <c r="BB112" s="117"/>
      <c r="BC112" s="117"/>
      <c r="BD112" s="117"/>
      <c r="BE112" s="117"/>
      <c r="BF112" s="117"/>
      <c r="BG112" s="117"/>
      <c r="BH112" s="117"/>
      <c r="BI112" s="15"/>
      <c r="BJ112" s="117"/>
      <c r="BK112" s="15"/>
      <c r="BL112" s="15"/>
      <c r="BM112" s="117"/>
      <c r="BN112" s="117"/>
      <c r="BO112" s="15"/>
      <c r="BP112" s="117"/>
      <c r="BQ112" s="117"/>
      <c r="BR112" s="15"/>
      <c r="BS112" s="15"/>
      <c r="BT112" s="15"/>
      <c r="BU112" s="184"/>
      <c r="BV112" s="117"/>
      <c r="BW112" s="117"/>
    </row>
    <row r="113" spans="1:75" ht="15.75" x14ac:dyDescent="0.25">
      <c r="A113" s="15"/>
      <c r="B113" s="117"/>
      <c r="C113" s="15"/>
      <c r="D113" s="15"/>
      <c r="E113" s="117"/>
      <c r="F113" s="117"/>
      <c r="G113" s="117"/>
      <c r="H113" s="178"/>
      <c r="I113" s="15"/>
      <c r="J113" s="15"/>
      <c r="K113" s="191" t="str">
        <f t="shared" si="25"/>
        <v xml:space="preserve"> </v>
      </c>
      <c r="L113" s="117"/>
      <c r="M113" s="117"/>
      <c r="N113" s="117"/>
      <c r="O113" s="117"/>
      <c r="P113" s="117"/>
      <c r="Q113" s="117"/>
      <c r="R113" s="15"/>
      <c r="S113" s="15"/>
      <c r="T113" s="15"/>
      <c r="U113" s="117"/>
      <c r="V113" s="117"/>
      <c r="W113" s="117"/>
      <c r="X113" s="117"/>
      <c r="Y113" s="179"/>
      <c r="Z113" s="179"/>
      <c r="AA113" s="117"/>
      <c r="AB113" s="15"/>
      <c r="AC113" s="117"/>
      <c r="AD113" s="117"/>
      <c r="AE113" s="15"/>
      <c r="AF113" s="117"/>
      <c r="AG113" s="117"/>
      <c r="AH113" s="15"/>
      <c r="AI113" s="117"/>
      <c r="AJ113" s="117"/>
      <c r="AK113" s="15"/>
      <c r="AL113" s="117"/>
      <c r="AM113" s="117"/>
      <c r="AN113" s="15"/>
      <c r="AO113" s="117"/>
      <c r="AP113" s="117"/>
      <c r="AQ113"/>
      <c r="AR113" s="108"/>
      <c r="AS113" s="91"/>
      <c r="AT113" s="117"/>
      <c r="AU113" s="117"/>
      <c r="AV113" s="117"/>
      <c r="AW113" s="117"/>
      <c r="AX113" s="117"/>
      <c r="AY113" s="117"/>
      <c r="AZ113" s="117"/>
      <c r="BA113" s="117"/>
      <c r="BB113" s="117"/>
      <c r="BC113" s="117"/>
      <c r="BD113" s="117"/>
      <c r="BE113" s="117"/>
      <c r="BF113" s="117"/>
      <c r="BG113" s="117"/>
      <c r="BH113" s="117"/>
      <c r="BI113" s="15"/>
      <c r="BJ113" s="117"/>
      <c r="BK113" s="15"/>
      <c r="BL113" s="15"/>
      <c r="BM113" s="117"/>
      <c r="BN113" s="117"/>
      <c r="BO113" s="15"/>
      <c r="BP113" s="117"/>
      <c r="BQ113" s="117"/>
      <c r="BR113" s="15"/>
      <c r="BS113" s="15"/>
      <c r="BT113" s="15"/>
      <c r="BU113" s="184"/>
      <c r="BV113" s="117"/>
      <c r="BW113" s="117"/>
    </row>
    <row r="114" spans="1:75" ht="15.75" x14ac:dyDescent="0.25">
      <c r="A114" s="15"/>
      <c r="B114" s="117"/>
      <c r="C114" s="15"/>
      <c r="D114" s="15"/>
      <c r="E114" s="117"/>
      <c r="F114" s="117"/>
      <c r="G114" s="117"/>
      <c r="H114" s="178"/>
      <c r="I114" s="15"/>
      <c r="J114" s="15"/>
      <c r="K114" s="191" t="str">
        <f t="shared" si="25"/>
        <v xml:space="preserve"> </v>
      </c>
      <c r="L114" s="117"/>
      <c r="M114" s="117"/>
      <c r="N114" s="117"/>
      <c r="O114" s="117"/>
      <c r="P114" s="117"/>
      <c r="Q114" s="117"/>
      <c r="R114" s="15"/>
      <c r="S114" s="15"/>
      <c r="T114" s="15"/>
      <c r="U114" s="117"/>
      <c r="V114" s="117"/>
      <c r="W114" s="117"/>
      <c r="X114" s="117"/>
      <c r="Y114" s="179"/>
      <c r="Z114" s="179"/>
      <c r="AA114" s="117"/>
      <c r="AB114" s="15"/>
      <c r="AC114" s="117"/>
      <c r="AD114" s="117"/>
      <c r="AE114" s="15"/>
      <c r="AF114" s="117"/>
      <c r="AG114" s="117"/>
      <c r="AH114" s="15"/>
      <c r="AI114" s="117"/>
      <c r="AJ114" s="117"/>
      <c r="AK114" s="15"/>
      <c r="AL114" s="117"/>
      <c r="AM114" s="117"/>
      <c r="AN114" s="15"/>
      <c r="AO114" s="117"/>
      <c r="AP114" s="117"/>
      <c r="AQ114"/>
      <c r="AR114" s="108"/>
      <c r="AS114" s="91"/>
      <c r="AT114" s="117"/>
      <c r="AU114" s="117"/>
      <c r="AV114" s="117"/>
      <c r="AW114" s="117"/>
      <c r="AX114" s="117"/>
      <c r="AY114" s="117"/>
      <c r="AZ114" s="117"/>
      <c r="BA114" s="117"/>
      <c r="BB114" s="117"/>
      <c r="BC114" s="117"/>
      <c r="BD114" s="117"/>
      <c r="BE114" s="117"/>
      <c r="BF114" s="117"/>
      <c r="BG114" s="117"/>
      <c r="BH114" s="117"/>
      <c r="BI114" s="15"/>
      <c r="BJ114" s="117"/>
      <c r="BK114" s="15"/>
      <c r="BL114" s="15"/>
      <c r="BM114" s="117"/>
      <c r="BN114" s="117"/>
      <c r="BO114" s="15"/>
      <c r="BP114" s="117"/>
      <c r="BQ114" s="117"/>
      <c r="BR114" s="15"/>
      <c r="BS114" s="15"/>
      <c r="BT114" s="15"/>
      <c r="BU114" s="184"/>
      <c r="BV114" s="117"/>
      <c r="BW114" s="117"/>
    </row>
    <row r="115" spans="1:75" ht="15.75" x14ac:dyDescent="0.25">
      <c r="A115" s="15"/>
      <c r="B115" s="117"/>
      <c r="C115" s="15"/>
      <c r="D115" s="15"/>
      <c r="E115" s="117"/>
      <c r="F115" s="117"/>
      <c r="G115" s="117"/>
      <c r="H115" s="178"/>
      <c r="I115" s="15"/>
      <c r="J115" s="15"/>
      <c r="K115" s="191" t="str">
        <f t="shared" si="25"/>
        <v xml:space="preserve"> </v>
      </c>
      <c r="L115" s="117"/>
      <c r="M115" s="117"/>
      <c r="N115" s="117"/>
      <c r="O115" s="117"/>
      <c r="P115" s="117"/>
      <c r="Q115" s="117"/>
      <c r="R115" s="15"/>
      <c r="S115" s="15"/>
      <c r="T115" s="15"/>
      <c r="U115" s="117"/>
      <c r="V115" s="117"/>
      <c r="W115" s="117"/>
      <c r="X115" s="117"/>
      <c r="Y115" s="179"/>
      <c r="Z115" s="179"/>
      <c r="AA115" s="117"/>
      <c r="AB115" s="15"/>
      <c r="AC115" s="117"/>
      <c r="AD115" s="117"/>
      <c r="AE115" s="15"/>
      <c r="AF115" s="117"/>
      <c r="AG115" s="117"/>
      <c r="AH115" s="15"/>
      <c r="AI115" s="117"/>
      <c r="AJ115" s="117"/>
      <c r="AK115" s="15"/>
      <c r="AL115" s="117"/>
      <c r="AM115" s="117"/>
      <c r="AN115" s="15"/>
      <c r="AO115" s="117"/>
      <c r="AP115" s="117"/>
      <c r="AQ115"/>
      <c r="AR115" s="108"/>
      <c r="AS115" s="91"/>
      <c r="AT115" s="117"/>
      <c r="AU115" s="117"/>
      <c r="AV115" s="117"/>
      <c r="AW115" s="117"/>
      <c r="AX115" s="117"/>
      <c r="AY115" s="117"/>
      <c r="AZ115" s="117"/>
      <c r="BA115" s="117"/>
      <c r="BB115" s="117"/>
      <c r="BC115" s="117"/>
      <c r="BD115" s="117"/>
      <c r="BE115" s="117"/>
      <c r="BF115" s="117"/>
      <c r="BG115" s="117"/>
      <c r="BH115" s="117"/>
      <c r="BI115" s="15"/>
      <c r="BJ115" s="117"/>
      <c r="BK115" s="15"/>
      <c r="BL115" s="15"/>
      <c r="BM115" s="117"/>
      <c r="BN115" s="117"/>
      <c r="BO115" s="15"/>
      <c r="BP115" s="117"/>
      <c r="BQ115" s="117"/>
      <c r="BR115" s="15"/>
      <c r="BS115" s="15"/>
      <c r="BT115" s="15"/>
      <c r="BU115" s="184"/>
      <c r="BV115" s="117"/>
      <c r="BW115" s="117"/>
    </row>
    <row r="116" spans="1:75" ht="15.75" x14ac:dyDescent="0.25">
      <c r="A116" s="15" t="s">
        <v>502</v>
      </c>
      <c r="B116" s="117"/>
      <c r="C116" s="15" t="s">
        <v>497</v>
      </c>
      <c r="D116" s="15" t="s">
        <v>501</v>
      </c>
      <c r="E116" s="117"/>
      <c r="F116" s="117"/>
      <c r="G116" s="117" t="s">
        <v>476</v>
      </c>
      <c r="H116" s="178"/>
      <c r="I116" s="180">
        <v>42422</v>
      </c>
      <c r="J116" s="181">
        <v>0.78138888888888891</v>
      </c>
      <c r="K116" s="191" t="str">
        <f t="shared" ref="K116:K131" si="26">A116&amp;"-"&amp;I116</f>
        <v>CarraraHG-42422</v>
      </c>
      <c r="L116" s="117"/>
      <c r="M116" s="117"/>
      <c r="N116" s="117"/>
      <c r="O116" s="117"/>
      <c r="P116" s="117" t="s">
        <v>476</v>
      </c>
      <c r="Q116" s="117" t="s">
        <v>38</v>
      </c>
      <c r="R116" s="15" t="s">
        <v>499</v>
      </c>
      <c r="S116" s="15">
        <v>0</v>
      </c>
      <c r="T116" s="184">
        <v>2.6593396332597101E-2</v>
      </c>
      <c r="U116" s="117" t="s">
        <v>476</v>
      </c>
      <c r="V116" s="182" t="s">
        <v>536</v>
      </c>
      <c r="W116">
        <v>1</v>
      </c>
      <c r="X116">
        <v>2</v>
      </c>
      <c r="Y116" s="179" t="s">
        <v>523</v>
      </c>
      <c r="Z116" s="179" t="s">
        <v>523</v>
      </c>
      <c r="AA116" s="117"/>
      <c r="AB116" s="15">
        <v>5.2284428852682598</v>
      </c>
      <c r="AC116" s="117"/>
      <c r="AD116" s="117"/>
      <c r="AE116" s="15">
        <v>-5.7401585677518997E-3</v>
      </c>
      <c r="AF116" s="117"/>
      <c r="AG116" s="117"/>
      <c r="AH116" s="15">
        <v>4.5189380514039001</v>
      </c>
      <c r="AI116" s="117"/>
      <c r="AJ116" s="117"/>
      <c r="AK116" s="15">
        <v>-1.6039095179689</v>
      </c>
      <c r="AL116" s="117"/>
      <c r="AM116" s="117"/>
      <c r="AN116" s="15">
        <v>7.2857367259728703</v>
      </c>
      <c r="AO116" s="117"/>
      <c r="AP116" s="117"/>
      <c r="AQ116">
        <v>-3.69</v>
      </c>
      <c r="AR116" s="108"/>
      <c r="AS116" s="91">
        <v>34.979999999999997</v>
      </c>
      <c r="AT116">
        <v>1.8862539304002499</v>
      </c>
      <c r="AU116">
        <v>4.9476658724838104E-3</v>
      </c>
      <c r="AV116" s="117"/>
      <c r="AY116" s="117"/>
      <c r="AZ116">
        <v>34.961911123352202</v>
      </c>
      <c r="BA116">
        <v>1.6035800991851298E-2</v>
      </c>
      <c r="BB116" s="117"/>
      <c r="BC116" s="117"/>
      <c r="BD116" s="117"/>
      <c r="BE116" s="117"/>
      <c r="BF116" s="117"/>
      <c r="BG116" s="117"/>
      <c r="BH116" s="117"/>
      <c r="BI116" s="15">
        <v>-0.86522450667612305</v>
      </c>
      <c r="BJ116" s="117"/>
      <c r="BK116" s="15">
        <v>8.2387169414509E-3</v>
      </c>
      <c r="BL116" s="15">
        <v>-1.5924110648713301</v>
      </c>
      <c r="BM116" s="117"/>
      <c r="BN116" s="117"/>
      <c r="BO116" s="15">
        <v>1.71448182764644</v>
      </c>
      <c r="BP116" s="117"/>
      <c r="BQ116" s="117"/>
      <c r="BR116" s="15">
        <v>1.6383966868645201E-2</v>
      </c>
      <c r="BS116" s="15">
        <v>1.0906536005888401</v>
      </c>
      <c r="BT116" s="15">
        <v>1.01359259004309</v>
      </c>
      <c r="BU116" s="184">
        <v>7.7487620661127604E-2</v>
      </c>
      <c r="BV116" s="117"/>
      <c r="BW116" s="117"/>
    </row>
    <row r="117" spans="1:75" ht="15.75" x14ac:dyDescent="0.25">
      <c r="A117" s="15" t="s">
        <v>503</v>
      </c>
      <c r="B117" s="117"/>
      <c r="C117" s="15" t="s">
        <v>497</v>
      </c>
      <c r="D117" s="15" t="s">
        <v>498</v>
      </c>
      <c r="E117" s="117"/>
      <c r="F117" s="117"/>
      <c r="G117" s="117" t="s">
        <v>476</v>
      </c>
      <c r="H117" s="178"/>
      <c r="I117" s="180">
        <v>42423</v>
      </c>
      <c r="J117" s="181">
        <v>0.40057870370370369</v>
      </c>
      <c r="K117" s="191" t="str">
        <f t="shared" si="26"/>
        <v>Evap25C-42423</v>
      </c>
      <c r="L117" s="117"/>
      <c r="M117" s="117"/>
      <c r="N117" s="117"/>
      <c r="O117" s="117"/>
      <c r="P117" s="117" t="s">
        <v>476</v>
      </c>
      <c r="Q117" s="117" t="s">
        <v>38</v>
      </c>
      <c r="R117" s="15" t="s">
        <v>499</v>
      </c>
      <c r="S117" s="15">
        <v>0</v>
      </c>
      <c r="T117" s="184">
        <v>0.91461111551405205</v>
      </c>
      <c r="U117" s="117" t="s">
        <v>476</v>
      </c>
      <c r="V117" s="182" t="s">
        <v>536</v>
      </c>
      <c r="W117">
        <v>1</v>
      </c>
      <c r="X117">
        <v>2</v>
      </c>
      <c r="Y117" s="179" t="s">
        <v>523</v>
      </c>
      <c r="Z117" s="179" t="s">
        <v>523</v>
      </c>
      <c r="AA117" s="117"/>
      <c r="AB117" s="15">
        <v>-34.990859070480397</v>
      </c>
      <c r="AC117" s="117"/>
      <c r="AD117" s="117"/>
      <c r="AE117" s="15">
        <v>10.6778321284638</v>
      </c>
      <c r="AF117" s="117"/>
      <c r="AG117" s="117"/>
      <c r="AH117" s="15">
        <v>-26.478875862896601</v>
      </c>
      <c r="AI117" s="117"/>
      <c r="AJ117" s="117"/>
      <c r="AK117" s="15">
        <v>23.864015557596101</v>
      </c>
      <c r="AL117" s="117"/>
      <c r="AM117" s="117"/>
      <c r="AN117" s="15">
        <v>8.7484042742259192</v>
      </c>
      <c r="AO117" s="117"/>
      <c r="AP117" s="117"/>
      <c r="AQ117">
        <v>-3.69</v>
      </c>
      <c r="AR117" s="108"/>
      <c r="AS117" s="91">
        <v>34.979999999999997</v>
      </c>
      <c r="AT117">
        <v>-41.401719130493099</v>
      </c>
      <c r="AU117">
        <v>5.8808944985085402E-3</v>
      </c>
      <c r="AV117" s="117"/>
      <c r="AY117" s="117"/>
      <c r="AZ117">
        <v>46.124982589102501</v>
      </c>
      <c r="BA117">
        <v>2.5066499826014301E-2</v>
      </c>
      <c r="BB117" s="117"/>
      <c r="BC117" s="117"/>
      <c r="BD117" s="117"/>
      <c r="BE117" s="117"/>
      <c r="BF117" s="117"/>
      <c r="BG117" s="117"/>
      <c r="BH117" s="117"/>
      <c r="BI117" s="15">
        <v>-0.49591801238278399</v>
      </c>
      <c r="BJ117" s="117"/>
      <c r="BK117" s="15">
        <v>1.0641310551213401E-2</v>
      </c>
      <c r="BL117" s="15">
        <v>2.3436676813099502</v>
      </c>
      <c r="BM117" s="117"/>
      <c r="BN117" s="117"/>
      <c r="BO117" s="15">
        <v>26.2127950899756</v>
      </c>
      <c r="BP117" s="117"/>
      <c r="BQ117" s="117"/>
      <c r="BR117" s="15">
        <v>1.6383966868645201E-2</v>
      </c>
      <c r="BS117" s="15">
        <v>1.0906536005888401</v>
      </c>
      <c r="BT117" s="15">
        <v>1.01359259004309</v>
      </c>
      <c r="BU117" s="184">
        <v>1.0288132609102101</v>
      </c>
      <c r="BV117" s="117"/>
      <c r="BW117" s="117"/>
    </row>
    <row r="118" spans="1:75" ht="15.75" x14ac:dyDescent="0.25">
      <c r="A118" s="15" t="s">
        <v>503</v>
      </c>
      <c r="B118" s="117"/>
      <c r="C118" s="15" t="s">
        <v>497</v>
      </c>
      <c r="D118" s="15" t="s">
        <v>498</v>
      </c>
      <c r="E118" s="117"/>
      <c r="F118" s="117"/>
      <c r="G118" s="117" t="s">
        <v>476</v>
      </c>
      <c r="H118" s="178"/>
      <c r="I118" s="180">
        <v>42426</v>
      </c>
      <c r="J118" s="181">
        <v>0.68349537037037045</v>
      </c>
      <c r="K118" s="191" t="str">
        <f t="shared" si="26"/>
        <v>Evap25C-42426</v>
      </c>
      <c r="L118" s="117"/>
      <c r="M118" s="117"/>
      <c r="N118" s="117"/>
      <c r="O118" s="117"/>
      <c r="P118" s="117" t="s">
        <v>476</v>
      </c>
      <c r="Q118" s="117" t="s">
        <v>38</v>
      </c>
      <c r="R118" s="15" t="s">
        <v>499</v>
      </c>
      <c r="S118" s="15">
        <v>0</v>
      </c>
      <c r="T118" s="184">
        <v>0.91461111551405205</v>
      </c>
      <c r="U118" s="117" t="s">
        <v>476</v>
      </c>
      <c r="V118" s="182" t="s">
        <v>537</v>
      </c>
      <c r="W118">
        <v>3</v>
      </c>
      <c r="X118">
        <v>12</v>
      </c>
      <c r="Y118" s="179" t="s">
        <v>523</v>
      </c>
      <c r="Z118" s="179" t="s">
        <v>523</v>
      </c>
      <c r="AA118" s="117"/>
      <c r="AB118" s="15">
        <v>-34.362777919918301</v>
      </c>
      <c r="AC118" s="117"/>
      <c r="AD118" s="117"/>
      <c r="AE118" s="15">
        <v>11.511571237264601</v>
      </c>
      <c r="AF118" s="117"/>
      <c r="AG118" s="117"/>
      <c r="AH118" s="15">
        <v>-25.041181843643798</v>
      </c>
      <c r="AI118" s="117"/>
      <c r="AJ118" s="117"/>
      <c r="AK118" s="15">
        <v>25.7297743249513</v>
      </c>
      <c r="AL118" s="117"/>
      <c r="AM118" s="117"/>
      <c r="AN118" s="15">
        <v>9.7125871777363706</v>
      </c>
      <c r="AO118" s="117"/>
      <c r="AP118" s="117"/>
      <c r="AQ118">
        <v>-3.69</v>
      </c>
      <c r="AR118" s="108"/>
      <c r="AS118" s="91">
        <v>34.979999999999997</v>
      </c>
      <c r="AT118">
        <v>-40.7626086542069</v>
      </c>
      <c r="AU118">
        <v>5.8639846820199596E-3</v>
      </c>
      <c r="AV118" s="117"/>
      <c r="AY118" s="117"/>
      <c r="AZ118">
        <v>46.987381135184201</v>
      </c>
      <c r="BA118">
        <v>1.85423588365233E-2</v>
      </c>
      <c r="BB118" s="117"/>
      <c r="BC118" s="117"/>
      <c r="BD118" s="117"/>
      <c r="BE118" s="117"/>
      <c r="BF118" s="117"/>
      <c r="BG118" s="117"/>
      <c r="BH118" s="117"/>
      <c r="BI118" s="15">
        <v>-0.50252579648015006</v>
      </c>
      <c r="BJ118" s="117"/>
      <c r="BK118" s="15">
        <v>1.1274674860573399E-2</v>
      </c>
      <c r="BL118" s="15">
        <v>2.51553167429724</v>
      </c>
      <c r="BM118" s="117"/>
      <c r="BN118" s="117"/>
      <c r="BO118" s="15">
        <v>24.818905185208799</v>
      </c>
      <c r="BP118" s="117"/>
      <c r="BQ118" s="117"/>
      <c r="BR118" s="15">
        <v>1.7930304727628198E-2</v>
      </c>
      <c r="BS118" s="15">
        <v>1.05093020153107</v>
      </c>
      <c r="BT118" s="15">
        <v>0.989721035107889</v>
      </c>
      <c r="BU118" s="184">
        <v>1.0158549923986899</v>
      </c>
      <c r="BV118" s="117"/>
      <c r="BW118" s="117"/>
    </row>
    <row r="119" spans="1:75" ht="15.75" x14ac:dyDescent="0.25">
      <c r="A119" s="15" t="s">
        <v>503</v>
      </c>
      <c r="B119" s="117"/>
      <c r="C119" s="15" t="s">
        <v>497</v>
      </c>
      <c r="D119" s="15" t="s">
        <v>498</v>
      </c>
      <c r="E119" s="117"/>
      <c r="F119" s="117"/>
      <c r="G119" s="117" t="s">
        <v>476</v>
      </c>
      <c r="H119" s="178"/>
      <c r="I119" s="180">
        <v>42430</v>
      </c>
      <c r="J119" s="181">
        <v>0.5411111111111111</v>
      </c>
      <c r="K119" s="191" t="str">
        <f t="shared" si="26"/>
        <v>Evap25C-42430</v>
      </c>
      <c r="L119" s="117"/>
      <c r="M119" s="117"/>
      <c r="N119" s="117"/>
      <c r="O119" s="117"/>
      <c r="P119" s="117" t="s">
        <v>476</v>
      </c>
      <c r="Q119" s="117" t="s">
        <v>38</v>
      </c>
      <c r="R119" s="15" t="s">
        <v>499</v>
      </c>
      <c r="S119" s="15">
        <v>0</v>
      </c>
      <c r="T119" s="184">
        <v>0.91461111551405205</v>
      </c>
      <c r="U119" s="117" t="s">
        <v>476</v>
      </c>
      <c r="V119" s="182" t="s">
        <v>537</v>
      </c>
      <c r="W119">
        <v>3</v>
      </c>
      <c r="X119">
        <v>12</v>
      </c>
      <c r="Y119" s="179" t="s">
        <v>523</v>
      </c>
      <c r="Z119" s="179" t="s">
        <v>523</v>
      </c>
      <c r="AA119" s="117"/>
      <c r="AB119" s="15">
        <v>-34.644988942845103</v>
      </c>
      <c r="AC119" s="117"/>
      <c r="AD119" s="117"/>
      <c r="AE119" s="15">
        <v>10.749330935107</v>
      </c>
      <c r="AF119" s="117"/>
      <c r="AG119" s="117"/>
      <c r="AH119" s="15">
        <v>-26.0702372052898</v>
      </c>
      <c r="AI119" s="117"/>
      <c r="AJ119" s="117"/>
      <c r="AK119" s="15">
        <v>24.3104334618385</v>
      </c>
      <c r="AL119" s="117"/>
      <c r="AM119" s="117"/>
      <c r="AN119" s="15">
        <v>9.0228394631053295</v>
      </c>
      <c r="AO119" s="117"/>
      <c r="AP119" s="117"/>
      <c r="AQ119">
        <v>-3.69</v>
      </c>
      <c r="AR119" s="108"/>
      <c r="AS119" s="91">
        <v>34.979999999999997</v>
      </c>
      <c r="AT119">
        <v>-41.035490243578899</v>
      </c>
      <c r="AU119">
        <v>6.2008966176482399E-3</v>
      </c>
      <c r="AV119" s="117"/>
      <c r="AY119" s="117"/>
      <c r="AZ119">
        <v>46.1982557941935</v>
      </c>
      <c r="BA119">
        <v>1.4449057505050799E-2</v>
      </c>
      <c r="BB119" s="117"/>
      <c r="BC119" s="117"/>
      <c r="BD119" s="117"/>
      <c r="BE119" s="117"/>
      <c r="BF119" s="117"/>
      <c r="BG119" s="117"/>
      <c r="BH119" s="117"/>
      <c r="BI119" s="15">
        <v>-0.51602413024278704</v>
      </c>
      <c r="BJ119" s="117"/>
      <c r="BK119" s="15">
        <v>1.01764251111831E-2</v>
      </c>
      <c r="BL119" s="15">
        <v>2.63885735007708</v>
      </c>
      <c r="BM119" s="117"/>
      <c r="BN119" s="117"/>
      <c r="BO119" s="15">
        <v>25.956200413757401</v>
      </c>
      <c r="BP119" s="117"/>
      <c r="BQ119" s="117"/>
      <c r="BR119" s="15">
        <v>1.7930304727628198E-2</v>
      </c>
      <c r="BS119" s="15">
        <v>1.05093020153107</v>
      </c>
      <c r="BT119" s="15">
        <v>0.989721035107889</v>
      </c>
      <c r="BU119" s="184">
        <v>1.0215995727460601</v>
      </c>
      <c r="BV119" s="117"/>
      <c r="BW119" s="117"/>
    </row>
    <row r="120" spans="1:75" ht="15.75" x14ac:dyDescent="0.25">
      <c r="A120" s="15" t="s">
        <v>503</v>
      </c>
      <c r="B120" s="117"/>
      <c r="C120" s="15" t="s">
        <v>497</v>
      </c>
      <c r="D120" s="15" t="s">
        <v>498</v>
      </c>
      <c r="E120" s="117"/>
      <c r="F120" s="117"/>
      <c r="G120" s="117" t="s">
        <v>476</v>
      </c>
      <c r="H120" s="178"/>
      <c r="I120" s="180">
        <v>42435</v>
      </c>
      <c r="J120" s="181">
        <v>1.5150462962962963E-2</v>
      </c>
      <c r="K120" s="191" t="str">
        <f t="shared" si="26"/>
        <v>Evap25C-42435</v>
      </c>
      <c r="L120" s="117"/>
      <c r="M120" s="117"/>
      <c r="N120" s="117"/>
      <c r="O120" s="117"/>
      <c r="P120" s="117" t="s">
        <v>476</v>
      </c>
      <c r="Q120" s="117" t="s">
        <v>38</v>
      </c>
      <c r="R120" s="15" t="s">
        <v>499</v>
      </c>
      <c r="S120" s="15">
        <v>0</v>
      </c>
      <c r="T120" s="184">
        <v>0.91461111551405205</v>
      </c>
      <c r="U120" s="117" t="s">
        <v>476</v>
      </c>
      <c r="V120" s="182" t="s">
        <v>537</v>
      </c>
      <c r="W120">
        <v>3</v>
      </c>
      <c r="X120">
        <v>12</v>
      </c>
      <c r="Y120" s="179" t="s">
        <v>523</v>
      </c>
      <c r="Z120" s="179" t="s">
        <v>523</v>
      </c>
      <c r="AA120" s="117"/>
      <c r="AB120" s="15">
        <v>-34.596363188363497</v>
      </c>
      <c r="AC120" s="117"/>
      <c r="AD120" s="117"/>
      <c r="AE120" s="15">
        <v>10.7462189715847</v>
      </c>
      <c r="AF120" s="117"/>
      <c r="AG120" s="117"/>
      <c r="AH120" s="15">
        <v>-26.068110846158199</v>
      </c>
      <c r="AI120" s="117"/>
      <c r="AJ120" s="117"/>
      <c r="AK120" s="15">
        <v>24.491589647650301</v>
      </c>
      <c r="AL120" s="117"/>
      <c r="AM120" s="117"/>
      <c r="AN120" s="15">
        <v>10.684565996084499</v>
      </c>
      <c r="AO120" s="117"/>
      <c r="AP120" s="117"/>
      <c r="AQ120">
        <v>-3.69</v>
      </c>
      <c r="AR120" s="108"/>
      <c r="AS120" s="91">
        <v>34.979999999999997</v>
      </c>
      <c r="AT120">
        <v>-40.983517021699797</v>
      </c>
      <c r="AU120">
        <v>6.27639592004517E-3</v>
      </c>
      <c r="AV120" s="117"/>
      <c r="AY120" s="117"/>
      <c r="AZ120">
        <v>46.194917570993098</v>
      </c>
      <c r="BA120">
        <v>1.8308501022263699E-2</v>
      </c>
      <c r="BB120" s="117"/>
      <c r="BC120" s="117"/>
      <c r="BD120" s="117"/>
      <c r="BE120" s="117"/>
      <c r="BF120" s="117"/>
      <c r="BG120" s="117"/>
      <c r="BH120" s="117"/>
      <c r="BI120" s="15">
        <v>-0.56283989446232796</v>
      </c>
      <c r="BJ120" s="117"/>
      <c r="BK120" s="15">
        <v>1.1671883779144E-2</v>
      </c>
      <c r="BL120" s="15">
        <v>2.8223537421124401</v>
      </c>
      <c r="BM120" s="117"/>
      <c r="BN120" s="117"/>
      <c r="BO120" s="15">
        <v>27.596701212703401</v>
      </c>
      <c r="BP120" s="117"/>
      <c r="BQ120" s="117"/>
      <c r="BR120" s="15">
        <v>1.7930304727628198E-2</v>
      </c>
      <c r="BS120" s="15">
        <v>1.05093020153107</v>
      </c>
      <c r="BT120" s="15">
        <v>0.989721035107889</v>
      </c>
      <c r="BU120" s="184">
        <v>0.97105957293223999</v>
      </c>
      <c r="BV120" s="117"/>
      <c r="BW120" s="117"/>
    </row>
    <row r="121" spans="1:75" ht="15.75" x14ac:dyDescent="0.25">
      <c r="A121" s="15" t="s">
        <v>504</v>
      </c>
      <c r="B121" s="117"/>
      <c r="C121" s="15" t="s">
        <v>497</v>
      </c>
      <c r="D121" s="15" t="s">
        <v>501</v>
      </c>
      <c r="E121" s="117"/>
      <c r="F121" s="117"/>
      <c r="G121" s="117" t="s">
        <v>476</v>
      </c>
      <c r="H121" s="178"/>
      <c r="I121" s="180">
        <v>42424</v>
      </c>
      <c r="J121" s="181">
        <v>0.53432870370370367</v>
      </c>
      <c r="K121" s="191" t="str">
        <f t="shared" si="26"/>
        <v>EvapHG-42424</v>
      </c>
      <c r="L121" s="117"/>
      <c r="M121" s="117"/>
      <c r="N121" s="117"/>
      <c r="O121" s="117"/>
      <c r="P121" s="117" t="s">
        <v>476</v>
      </c>
      <c r="Q121" s="117" t="s">
        <v>38</v>
      </c>
      <c r="R121" s="15" t="s">
        <v>499</v>
      </c>
      <c r="S121" s="15">
        <v>0</v>
      </c>
      <c r="T121" s="184">
        <v>2.6593396332597101E-2</v>
      </c>
      <c r="U121" s="117" t="s">
        <v>476</v>
      </c>
      <c r="V121" s="182" t="s">
        <v>537</v>
      </c>
      <c r="W121">
        <v>3</v>
      </c>
      <c r="X121">
        <v>12</v>
      </c>
      <c r="Y121" s="179" t="s">
        <v>523</v>
      </c>
      <c r="Z121" s="179" t="s">
        <v>523</v>
      </c>
      <c r="AA121" s="117"/>
      <c r="AB121" s="15">
        <v>-35.006337412894098</v>
      </c>
      <c r="AC121" s="117"/>
      <c r="AD121" s="117"/>
      <c r="AE121" s="15">
        <v>2.30997071012504</v>
      </c>
      <c r="AF121" s="117"/>
      <c r="AG121" s="117"/>
      <c r="AH121" s="15">
        <v>-35.4113777106908</v>
      </c>
      <c r="AI121" s="117"/>
      <c r="AJ121" s="117"/>
      <c r="AK121" s="15">
        <v>3.7420357922459901</v>
      </c>
      <c r="AL121" s="117"/>
      <c r="AM121" s="117"/>
      <c r="AN121" s="15">
        <v>13.9864587879977</v>
      </c>
      <c r="AO121" s="117"/>
      <c r="AP121" s="117"/>
      <c r="AQ121">
        <v>-3.69</v>
      </c>
      <c r="AR121" s="108"/>
      <c r="AS121" s="91">
        <v>34.979999999999997</v>
      </c>
      <c r="AT121">
        <v>-41.109173845099299</v>
      </c>
      <c r="AU121">
        <v>6.0053538260178597E-3</v>
      </c>
      <c r="AV121" s="117"/>
      <c r="AY121" s="117"/>
      <c r="AZ121">
        <v>37.454938433391398</v>
      </c>
      <c r="BA121">
        <v>2.2594008714909401E-2</v>
      </c>
      <c r="BB121" s="117"/>
      <c r="BC121" s="117"/>
      <c r="BD121" s="117"/>
      <c r="BE121" s="117"/>
      <c r="BF121" s="117"/>
      <c r="BG121" s="117"/>
      <c r="BH121" s="117"/>
      <c r="BI121" s="15">
        <v>-1.52911170836481</v>
      </c>
      <c r="BJ121" s="117"/>
      <c r="BK121" s="15">
        <v>1.11755347795949E-2</v>
      </c>
      <c r="BL121" s="15">
        <v>-0.87951539169181003</v>
      </c>
      <c r="BM121" s="117"/>
      <c r="BN121" s="117"/>
      <c r="BO121" s="15">
        <v>48.535077719404399</v>
      </c>
      <c r="BP121" s="117"/>
      <c r="BQ121" s="117"/>
      <c r="BR121" s="15">
        <v>1.7930304727628198E-2</v>
      </c>
      <c r="BS121" s="15">
        <v>1.05093020153107</v>
      </c>
      <c r="BT121" s="15">
        <v>0.989721035107889</v>
      </c>
      <c r="BU121" s="184">
        <v>0.115152522475212</v>
      </c>
      <c r="BV121" s="117"/>
      <c r="BW121" s="117"/>
    </row>
    <row r="122" spans="1:75" ht="15.75" x14ac:dyDescent="0.25">
      <c r="A122" s="15" t="s">
        <v>504</v>
      </c>
      <c r="B122" s="117"/>
      <c r="C122" s="15" t="s">
        <v>497</v>
      </c>
      <c r="D122" s="15" t="s">
        <v>501</v>
      </c>
      <c r="E122" s="117"/>
      <c r="F122" s="117"/>
      <c r="G122" s="117" t="s">
        <v>476</v>
      </c>
      <c r="H122" s="178"/>
      <c r="I122" s="180">
        <v>42434</v>
      </c>
      <c r="J122" s="181">
        <v>0.62126157407407401</v>
      </c>
      <c r="K122" s="191" t="str">
        <f t="shared" si="26"/>
        <v>EvapHG-42434</v>
      </c>
      <c r="L122" s="117"/>
      <c r="M122" s="117"/>
      <c r="N122" s="117"/>
      <c r="O122" s="117"/>
      <c r="P122" s="117" t="s">
        <v>476</v>
      </c>
      <c r="Q122" s="117" t="s">
        <v>38</v>
      </c>
      <c r="R122" s="15" t="s">
        <v>499</v>
      </c>
      <c r="S122" s="15">
        <v>0</v>
      </c>
      <c r="T122" s="184">
        <v>2.6593396332597101E-2</v>
      </c>
      <c r="U122" s="117" t="s">
        <v>476</v>
      </c>
      <c r="V122" s="182" t="s">
        <v>537</v>
      </c>
      <c r="W122">
        <v>3</v>
      </c>
      <c r="X122">
        <v>12</v>
      </c>
      <c r="Y122" s="179" t="s">
        <v>523</v>
      </c>
      <c r="Z122" s="179" t="s">
        <v>523</v>
      </c>
      <c r="AA122" s="117"/>
      <c r="AB122" s="15">
        <v>-34.980265395962498</v>
      </c>
      <c r="AC122" s="117"/>
      <c r="AD122" s="117"/>
      <c r="AE122" s="15">
        <v>-3.0728287117834698</v>
      </c>
      <c r="AF122" s="117"/>
      <c r="AG122" s="117"/>
      <c r="AH122" s="15">
        <v>-40.624134427404599</v>
      </c>
      <c r="AI122" s="117"/>
      <c r="AJ122" s="117"/>
      <c r="AK122" s="15">
        <v>-8.7788565030592203</v>
      </c>
      <c r="AL122" s="117"/>
      <c r="AM122" s="117"/>
      <c r="AN122" s="15">
        <v>14.3911527556217</v>
      </c>
      <c r="AO122" s="117"/>
      <c r="AP122" s="117"/>
      <c r="AQ122">
        <v>-3.69</v>
      </c>
      <c r="AR122" s="108"/>
      <c r="AS122" s="91">
        <v>34.979999999999997</v>
      </c>
      <c r="AT122">
        <v>-40.881915158160197</v>
      </c>
      <c r="AU122">
        <v>5.6936961724052097E-3</v>
      </c>
      <c r="AV122" s="117"/>
      <c r="AY122" s="117"/>
      <c r="AZ122">
        <v>31.877552893047302</v>
      </c>
      <c r="BA122">
        <v>1.6169271624746899E-2</v>
      </c>
      <c r="BB122" s="117"/>
      <c r="BC122" s="117"/>
      <c r="BD122" s="117"/>
      <c r="BE122" s="117"/>
      <c r="BF122" s="117"/>
      <c r="BG122" s="117"/>
      <c r="BH122" s="117"/>
      <c r="BI122" s="15">
        <v>-1.6854531530008201</v>
      </c>
      <c r="BJ122" s="117"/>
      <c r="BK122" s="15">
        <v>1.02597681881924E-2</v>
      </c>
      <c r="BL122" s="15">
        <v>-2.6592871481356699</v>
      </c>
      <c r="BM122" s="117"/>
      <c r="BN122" s="117"/>
      <c r="BO122" s="15">
        <v>60.072204402877603</v>
      </c>
      <c r="BP122" s="117"/>
      <c r="BQ122" s="117"/>
      <c r="BR122" s="15">
        <v>1.7930304727628198E-2</v>
      </c>
      <c r="BS122" s="15">
        <v>1.05093020153107</v>
      </c>
      <c r="BT122" s="15">
        <v>0.989721035107889</v>
      </c>
      <c r="BU122" s="184">
        <v>5.1500789908554598E-2</v>
      </c>
      <c r="BV122" s="117"/>
      <c r="BW122" s="117"/>
    </row>
    <row r="123" spans="1:75" ht="15.75" x14ac:dyDescent="0.25">
      <c r="A123" s="15" t="s">
        <v>507</v>
      </c>
      <c r="B123" s="117"/>
      <c r="C123" s="15" t="s">
        <v>497</v>
      </c>
      <c r="D123" s="15" t="s">
        <v>501</v>
      </c>
      <c r="E123" s="117"/>
      <c r="F123" s="117"/>
      <c r="G123" s="117" t="s">
        <v>476</v>
      </c>
      <c r="H123" s="178"/>
      <c r="I123" s="180">
        <v>42426</v>
      </c>
      <c r="J123" s="181">
        <v>0.37148148148148147</v>
      </c>
      <c r="K123" s="191" t="str">
        <f t="shared" si="26"/>
        <v>MATHHG-42426</v>
      </c>
      <c r="L123" s="117"/>
      <c r="M123" s="117"/>
      <c r="N123" s="117"/>
      <c r="O123" s="117"/>
      <c r="P123" s="117" t="s">
        <v>476</v>
      </c>
      <c r="Q123" s="117" t="s">
        <v>38</v>
      </c>
      <c r="R123" s="15" t="s">
        <v>499</v>
      </c>
      <c r="S123" s="15">
        <v>0</v>
      </c>
      <c r="T123" s="184">
        <v>2.6593396332597101E-2</v>
      </c>
      <c r="U123" s="117" t="s">
        <v>476</v>
      </c>
      <c r="V123" s="182" t="s">
        <v>537</v>
      </c>
      <c r="W123">
        <v>3</v>
      </c>
      <c r="X123">
        <v>12</v>
      </c>
      <c r="Y123" s="179" t="s">
        <v>523</v>
      </c>
      <c r="Z123" s="179" t="s">
        <v>523</v>
      </c>
      <c r="AA123" s="117"/>
      <c r="AB123" s="15">
        <v>-0.199973850782065</v>
      </c>
      <c r="AC123" s="117"/>
      <c r="AD123" s="117"/>
      <c r="AE123" s="15">
        <v>-4.13362473000495</v>
      </c>
      <c r="AF123" s="117"/>
      <c r="AG123" s="117"/>
      <c r="AH123" s="15">
        <v>-5.2730731122716596</v>
      </c>
      <c r="AI123" s="117"/>
      <c r="AJ123" s="117"/>
      <c r="AK123" s="15">
        <v>-10.834841480504201</v>
      </c>
      <c r="AL123" s="117"/>
      <c r="AM123" s="117"/>
      <c r="AN123" s="15">
        <v>9.7142472591763092</v>
      </c>
      <c r="AO123" s="117"/>
      <c r="AP123" s="117"/>
      <c r="AQ123">
        <v>-3.69</v>
      </c>
      <c r="AR123" s="108"/>
      <c r="AS123" s="91">
        <v>34.979999999999997</v>
      </c>
      <c r="AT123">
        <v>-3.74998134181735</v>
      </c>
      <c r="AU123">
        <v>5.3722460799402998E-3</v>
      </c>
      <c r="AV123" s="117"/>
      <c r="AY123" s="117"/>
      <c r="AZ123">
        <v>30.697658722019199</v>
      </c>
      <c r="BA123">
        <v>1.7184500479447501E-2</v>
      </c>
      <c r="BB123" s="117"/>
      <c r="BC123" s="117"/>
      <c r="BD123" s="117"/>
      <c r="BE123" s="117"/>
      <c r="BF123" s="117"/>
      <c r="BG123" s="117"/>
      <c r="BH123" s="117"/>
      <c r="BI123" s="15">
        <v>-1.0078717170923499</v>
      </c>
      <c r="BJ123" s="117"/>
      <c r="BK123" s="15">
        <v>1.09256754366294E-2</v>
      </c>
      <c r="BL123" s="15">
        <v>-2.6062008906878198</v>
      </c>
      <c r="BM123" s="117"/>
      <c r="BN123" s="117"/>
      <c r="BO123" s="15">
        <v>18.183269049112798</v>
      </c>
      <c r="BP123" s="117"/>
      <c r="BQ123" s="117"/>
      <c r="BR123" s="15">
        <v>1.7930304727628198E-2</v>
      </c>
      <c r="BS123" s="15">
        <v>1.05093020153107</v>
      </c>
      <c r="BT123" s="15">
        <v>0.989721035107889</v>
      </c>
      <c r="BU123" s="184">
        <v>0.122379817326825</v>
      </c>
      <c r="BV123" s="117"/>
      <c r="BW123" s="117"/>
    </row>
    <row r="124" spans="1:75" ht="15.75" x14ac:dyDescent="0.25">
      <c r="A124" s="15" t="s">
        <v>507</v>
      </c>
      <c r="B124" s="117"/>
      <c r="C124" s="15" t="s">
        <v>497</v>
      </c>
      <c r="D124" s="15" t="s">
        <v>501</v>
      </c>
      <c r="E124" s="117"/>
      <c r="F124" s="117"/>
      <c r="G124" s="117" t="s">
        <v>476</v>
      </c>
      <c r="H124" s="178"/>
      <c r="I124" s="180">
        <v>42429</v>
      </c>
      <c r="J124" s="181">
        <v>0.93540509259259252</v>
      </c>
      <c r="K124" s="191" t="str">
        <f t="shared" si="26"/>
        <v>MATHHG-42429</v>
      </c>
      <c r="L124" s="117"/>
      <c r="M124" s="117"/>
      <c r="N124" s="117"/>
      <c r="O124" s="117"/>
      <c r="P124" s="117" t="s">
        <v>476</v>
      </c>
      <c r="Q124" s="117" t="s">
        <v>38</v>
      </c>
      <c r="R124" s="15" t="s">
        <v>499</v>
      </c>
      <c r="S124" s="15">
        <v>0</v>
      </c>
      <c r="T124" s="184">
        <v>2.6593396332597101E-2</v>
      </c>
      <c r="U124" s="117" t="s">
        <v>476</v>
      </c>
      <c r="V124" s="182" t="s">
        <v>537</v>
      </c>
      <c r="W124">
        <v>3</v>
      </c>
      <c r="X124">
        <v>12</v>
      </c>
      <c r="Y124" s="179" t="s">
        <v>523</v>
      </c>
      <c r="Z124" s="179" t="s">
        <v>523</v>
      </c>
      <c r="AA124" s="117"/>
      <c r="AB124" s="15">
        <v>-0.41123661590328597</v>
      </c>
      <c r="AC124" s="117"/>
      <c r="AD124" s="117"/>
      <c r="AE124" s="15">
        <v>-4.7363718580498899</v>
      </c>
      <c r="AF124" s="117"/>
      <c r="AG124" s="117"/>
      <c r="AH124" s="15">
        <v>-6.1077312771880798</v>
      </c>
      <c r="AI124" s="117"/>
      <c r="AJ124" s="117"/>
      <c r="AK124" s="15">
        <v>-11.757257344154899</v>
      </c>
      <c r="AL124" s="117"/>
      <c r="AM124" s="117"/>
      <c r="AN124" s="15">
        <v>8.7326930950969306</v>
      </c>
      <c r="AO124" s="117"/>
      <c r="AP124" s="117"/>
      <c r="AQ124">
        <v>-3.69</v>
      </c>
      <c r="AR124" s="108"/>
      <c r="AS124" s="91">
        <v>34.979999999999997</v>
      </c>
      <c r="AT124">
        <v>-3.9529124463138801</v>
      </c>
      <c r="AU124">
        <v>5.3193148415038903E-3</v>
      </c>
      <c r="AV124" s="117"/>
      <c r="AY124" s="117"/>
      <c r="AZ124">
        <v>30.073645276220699</v>
      </c>
      <c r="BA124">
        <v>2.31703211572824E-2</v>
      </c>
      <c r="BB124" s="117"/>
      <c r="BC124" s="117"/>
      <c r="BD124" s="117"/>
      <c r="BE124" s="117"/>
      <c r="BF124" s="117"/>
      <c r="BG124" s="117"/>
      <c r="BH124" s="117"/>
      <c r="BI124" s="15">
        <v>-1.0340254481258899</v>
      </c>
      <c r="BJ124" s="117"/>
      <c r="BK124" s="15">
        <v>1.06263635519328E-2</v>
      </c>
      <c r="BL124" s="15">
        <v>-2.32897917967763</v>
      </c>
      <c r="BM124" s="117"/>
      <c r="BN124" s="117"/>
      <c r="BO124" s="15">
        <v>18.6337493799542</v>
      </c>
      <c r="BP124" s="117"/>
      <c r="BQ124" s="117"/>
      <c r="BR124" s="15">
        <v>1.7930304727628198E-2</v>
      </c>
      <c r="BS124" s="15">
        <v>1.05093020153107</v>
      </c>
      <c r="BT124" s="15">
        <v>0.989721035107889</v>
      </c>
      <c r="BU124" s="184">
        <v>0.110622276184608</v>
      </c>
      <c r="BV124" s="117"/>
      <c r="BW124" s="117"/>
    </row>
    <row r="125" spans="1:75" ht="15.75" x14ac:dyDescent="0.25">
      <c r="A125" s="15" t="s">
        <v>505</v>
      </c>
      <c r="B125" s="117"/>
      <c r="C125" s="15" t="s">
        <v>497</v>
      </c>
      <c r="D125" s="15" t="s">
        <v>498</v>
      </c>
      <c r="E125" s="117"/>
      <c r="F125" s="117"/>
      <c r="G125" s="117" t="s">
        <v>476</v>
      </c>
      <c r="H125" s="178"/>
      <c r="I125" s="180">
        <v>42423</v>
      </c>
      <c r="J125" s="181">
        <v>0.32210648148148152</v>
      </c>
      <c r="K125" s="191" t="str">
        <f t="shared" si="26"/>
        <v>MDIW25C-42423</v>
      </c>
      <c r="L125" s="117"/>
      <c r="M125" s="117"/>
      <c r="N125" s="117"/>
      <c r="O125" s="117"/>
      <c r="P125" s="117" t="s">
        <v>476</v>
      </c>
      <c r="Q125" s="117" t="s">
        <v>38</v>
      </c>
      <c r="R125" s="15" t="s">
        <v>499</v>
      </c>
      <c r="S125" s="15">
        <v>0</v>
      </c>
      <c r="T125" s="184">
        <v>0.91461111551405205</v>
      </c>
      <c r="U125" s="117" t="s">
        <v>476</v>
      </c>
      <c r="V125" s="182" t="s">
        <v>536</v>
      </c>
      <c r="W125">
        <v>1</v>
      </c>
      <c r="X125">
        <v>2</v>
      </c>
      <c r="Y125" s="179" t="s">
        <v>523</v>
      </c>
      <c r="Z125" s="179" t="s">
        <v>523</v>
      </c>
      <c r="AA125" s="117"/>
      <c r="AB125" s="15">
        <v>-35.3966962931556</v>
      </c>
      <c r="AC125" s="117"/>
      <c r="AD125" s="117"/>
      <c r="AE125" s="15">
        <v>-4.9686017952695298</v>
      </c>
      <c r="AF125" s="117"/>
      <c r="AG125" s="117"/>
      <c r="AH125" s="15">
        <v>-41.990286479829003</v>
      </c>
      <c r="AI125" s="117"/>
      <c r="AJ125" s="117"/>
      <c r="AK125" s="15">
        <v>-12.7043552425796</v>
      </c>
      <c r="AL125" s="117"/>
      <c r="AM125" s="117"/>
      <c r="AN125" s="15">
        <v>16.8562500432608</v>
      </c>
      <c r="AO125" s="117"/>
      <c r="AP125" s="117"/>
      <c r="AQ125">
        <v>-3.69</v>
      </c>
      <c r="AR125" s="108"/>
      <c r="AS125" s="91">
        <v>34.979999999999997</v>
      </c>
      <c r="AT125">
        <v>-41.255664596869501</v>
      </c>
      <c r="AU125">
        <v>5.8809923777538896E-3</v>
      </c>
      <c r="AV125" s="117"/>
      <c r="AY125" s="117"/>
      <c r="AZ125">
        <v>29.9142363440832</v>
      </c>
      <c r="BA125">
        <v>1.6477656996882001E-2</v>
      </c>
      <c r="BB125" s="117"/>
      <c r="BC125" s="117"/>
      <c r="BD125" s="117"/>
      <c r="BE125" s="117"/>
      <c r="BF125" s="117"/>
      <c r="BG125" s="117"/>
      <c r="BH125" s="117"/>
      <c r="BI125" s="15">
        <v>-0.79569407927361802</v>
      </c>
      <c r="BJ125" s="117"/>
      <c r="BK125" s="15">
        <v>1.09609589769107E-2</v>
      </c>
      <c r="BL125" s="15">
        <v>-2.8201235907454598</v>
      </c>
      <c r="BM125" s="117"/>
      <c r="BN125" s="117"/>
      <c r="BO125" s="15">
        <v>67.119402934411198</v>
      </c>
      <c r="BP125" s="117"/>
      <c r="BQ125" s="117"/>
      <c r="BR125" s="15">
        <v>1.6383966868645201E-2</v>
      </c>
      <c r="BS125" s="15">
        <v>1.0906536005888401</v>
      </c>
      <c r="BT125" s="15">
        <v>1.01359259004309</v>
      </c>
      <c r="BU125" s="184">
        <v>0.98832517657434704</v>
      </c>
      <c r="BV125" s="117"/>
      <c r="BW125" s="117"/>
    </row>
    <row r="126" spans="1:75" ht="15.75" x14ac:dyDescent="0.25">
      <c r="A126" s="15" t="s">
        <v>505</v>
      </c>
      <c r="B126" s="117"/>
      <c r="C126" s="15" t="s">
        <v>497</v>
      </c>
      <c r="D126" s="15" t="s">
        <v>498</v>
      </c>
      <c r="E126" s="117"/>
      <c r="F126" s="117"/>
      <c r="G126" s="117" t="s">
        <v>476</v>
      </c>
      <c r="H126" s="178"/>
      <c r="I126" s="180">
        <v>42428</v>
      </c>
      <c r="J126" s="181">
        <v>1.8726851851851852E-2</v>
      </c>
      <c r="K126" s="191" t="str">
        <f t="shared" si="26"/>
        <v>MDIW25C-42428</v>
      </c>
      <c r="L126" s="117"/>
      <c r="M126" s="117"/>
      <c r="N126" s="117"/>
      <c r="O126" s="117"/>
      <c r="P126" s="117" t="s">
        <v>476</v>
      </c>
      <c r="Q126" s="117" t="s">
        <v>38</v>
      </c>
      <c r="R126" s="15" t="s">
        <v>499</v>
      </c>
      <c r="S126" s="15">
        <v>0</v>
      </c>
      <c r="T126" s="184">
        <v>0.91461111551405205</v>
      </c>
      <c r="U126" s="117" t="s">
        <v>476</v>
      </c>
      <c r="V126" s="182" t="s">
        <v>537</v>
      </c>
      <c r="W126">
        <v>3</v>
      </c>
      <c r="X126">
        <v>12</v>
      </c>
      <c r="Y126" s="179" t="s">
        <v>523</v>
      </c>
      <c r="Z126" s="179" t="s">
        <v>523</v>
      </c>
      <c r="AA126" s="117"/>
      <c r="AB126" s="15">
        <v>-34.978073539499299</v>
      </c>
      <c r="AC126" s="117"/>
      <c r="AD126" s="117"/>
      <c r="AE126" s="15">
        <v>-4.4817176543708204</v>
      </c>
      <c r="AF126" s="117"/>
      <c r="AG126" s="117"/>
      <c r="AH126" s="15">
        <v>-41.106420691619803</v>
      </c>
      <c r="AI126" s="117"/>
      <c r="AJ126" s="117"/>
      <c r="AK126" s="15">
        <v>-11.6440123177647</v>
      </c>
      <c r="AL126" s="117"/>
      <c r="AM126" s="117"/>
      <c r="AN126" s="15">
        <v>16.3886385269542</v>
      </c>
      <c r="AO126" s="117"/>
      <c r="AP126" s="117"/>
      <c r="AQ126">
        <v>-3.69</v>
      </c>
      <c r="AR126" s="108"/>
      <c r="AS126" s="91">
        <v>34.979999999999997</v>
      </c>
      <c r="AT126">
        <v>-40.827288881755997</v>
      </c>
      <c r="AU126">
        <v>5.8999431625493103E-3</v>
      </c>
      <c r="AV126" s="117"/>
      <c r="AY126" s="117"/>
      <c r="AZ126">
        <v>30.417743971074401</v>
      </c>
      <c r="BA126">
        <v>2.4348619051249399E-2</v>
      </c>
      <c r="BB126" s="117"/>
      <c r="BC126" s="117"/>
      <c r="BD126" s="117"/>
      <c r="BE126" s="117"/>
      <c r="BF126" s="117"/>
      <c r="BG126" s="117"/>
      <c r="BH126" s="117"/>
      <c r="BI126" s="15">
        <v>-0.80234098789214703</v>
      </c>
      <c r="BJ126" s="117"/>
      <c r="BK126" s="15">
        <v>1.1688485528121699E-2</v>
      </c>
      <c r="BL126" s="15">
        <v>-2.7253787026999001</v>
      </c>
      <c r="BM126" s="117"/>
      <c r="BN126" s="117"/>
      <c r="BO126" s="15">
        <v>65.110607111159993</v>
      </c>
      <c r="BP126" s="117"/>
      <c r="BQ126" s="117"/>
      <c r="BR126" s="15">
        <v>1.7930304727628198E-2</v>
      </c>
      <c r="BS126" s="15">
        <v>1.05093020153107</v>
      </c>
      <c r="BT126" s="15">
        <v>0.989721035107889</v>
      </c>
      <c r="BU126" s="184">
        <v>1.01521799924763</v>
      </c>
      <c r="BV126" s="117"/>
      <c r="BW126" s="117"/>
    </row>
    <row r="127" spans="1:75" ht="15.75" x14ac:dyDescent="0.25">
      <c r="A127" s="15" t="s">
        <v>505</v>
      </c>
      <c r="B127" s="117"/>
      <c r="C127" s="15" t="s">
        <v>497</v>
      </c>
      <c r="D127" s="15" t="s">
        <v>498</v>
      </c>
      <c r="E127" s="117"/>
      <c r="F127" s="117"/>
      <c r="G127" s="117" t="s">
        <v>476</v>
      </c>
      <c r="H127" s="178"/>
      <c r="I127" s="180">
        <v>42431</v>
      </c>
      <c r="J127" s="181">
        <v>0.94517361111111109</v>
      </c>
      <c r="K127" s="191" t="str">
        <f t="shared" si="26"/>
        <v>MDIW25C-42431</v>
      </c>
      <c r="L127" s="117"/>
      <c r="M127" s="117"/>
      <c r="N127" s="117"/>
      <c r="O127" s="117"/>
      <c r="P127" s="117" t="s">
        <v>476</v>
      </c>
      <c r="Q127" s="117" t="s">
        <v>38</v>
      </c>
      <c r="R127" s="15" t="s">
        <v>499</v>
      </c>
      <c r="S127" s="15">
        <v>0</v>
      </c>
      <c r="T127" s="184">
        <v>0.91461111551405205</v>
      </c>
      <c r="U127" s="117" t="s">
        <v>476</v>
      </c>
      <c r="V127" s="182" t="s">
        <v>537</v>
      </c>
      <c r="W127">
        <v>3</v>
      </c>
      <c r="X127">
        <v>12</v>
      </c>
      <c r="Y127" s="179" t="s">
        <v>523</v>
      </c>
      <c r="Z127" s="179" t="s">
        <v>523</v>
      </c>
      <c r="AA127" s="117"/>
      <c r="AB127" s="15">
        <v>-35.118339960571397</v>
      </c>
      <c r="AC127" s="117"/>
      <c r="AD127" s="117"/>
      <c r="AE127" s="15">
        <v>-4.6117269947638402</v>
      </c>
      <c r="AF127" s="117"/>
      <c r="AG127" s="117"/>
      <c r="AH127" s="15">
        <v>-41.412599994918203</v>
      </c>
      <c r="AI127" s="117"/>
      <c r="AJ127" s="117"/>
      <c r="AK127" s="15">
        <v>-11.896623291197301</v>
      </c>
      <c r="AL127" s="117"/>
      <c r="AM127" s="117"/>
      <c r="AN127" s="15">
        <v>13.825162556198499</v>
      </c>
      <c r="AO127" s="117"/>
      <c r="AP127" s="117"/>
      <c r="AQ127">
        <v>-3.69</v>
      </c>
      <c r="AR127" s="108"/>
      <c r="AS127" s="91">
        <v>34.979999999999997</v>
      </c>
      <c r="AT127">
        <v>-40.972053693470301</v>
      </c>
      <c r="AU127">
        <v>5.6980725377653802E-3</v>
      </c>
      <c r="AV127" s="117"/>
      <c r="AY127" s="117"/>
      <c r="AZ127">
        <v>30.283361952899298</v>
      </c>
      <c r="BA127">
        <v>1.7776993344179402E-2</v>
      </c>
      <c r="BB127" s="117"/>
      <c r="BC127" s="117"/>
      <c r="BD127" s="117"/>
      <c r="BE127" s="117"/>
      <c r="BF127" s="117"/>
      <c r="BG127" s="117"/>
      <c r="BH127" s="117"/>
      <c r="BI127" s="15">
        <v>-0.84318879559956095</v>
      </c>
      <c r="BJ127" s="117"/>
      <c r="BK127" s="15">
        <v>1.1689107305234E-2</v>
      </c>
      <c r="BL127" s="15">
        <v>-2.71980086142917</v>
      </c>
      <c r="BM127" s="117"/>
      <c r="BN127" s="117"/>
      <c r="BO127" s="15">
        <v>62.8618406783091</v>
      </c>
      <c r="BP127" s="117"/>
      <c r="BQ127" s="117"/>
      <c r="BR127" s="15">
        <v>1.7930304727628198E-2</v>
      </c>
      <c r="BS127" s="15">
        <v>1.05093020153107</v>
      </c>
      <c r="BT127" s="15">
        <v>0.989721035107889</v>
      </c>
      <c r="BU127" s="184">
        <v>0.97705670908176201</v>
      </c>
      <c r="BV127" s="117"/>
      <c r="BW127" s="117"/>
    </row>
    <row r="128" spans="1:75" ht="15.75" x14ac:dyDescent="0.25">
      <c r="A128" s="15" t="s">
        <v>508</v>
      </c>
      <c r="B128" s="117"/>
      <c r="C128" s="15" t="s">
        <v>497</v>
      </c>
      <c r="D128" s="15" t="s">
        <v>498</v>
      </c>
      <c r="E128" s="117"/>
      <c r="F128" s="117"/>
      <c r="G128" s="117" t="s">
        <v>476</v>
      </c>
      <c r="H128" s="178"/>
      <c r="I128" s="180">
        <v>42423</v>
      </c>
      <c r="J128" s="181">
        <v>0.88905092592592594</v>
      </c>
      <c r="K128" s="191" t="str">
        <f t="shared" si="26"/>
        <v>MDIW25C_b-42423</v>
      </c>
      <c r="L128" s="117"/>
      <c r="M128" s="117"/>
      <c r="N128" s="117"/>
      <c r="O128" s="117"/>
      <c r="P128" s="117" t="s">
        <v>476</v>
      </c>
      <c r="Q128" s="117" t="s">
        <v>38</v>
      </c>
      <c r="R128" s="15" t="s">
        <v>499</v>
      </c>
      <c r="S128" s="15">
        <v>0</v>
      </c>
      <c r="T128" s="184">
        <v>0.91461111551405205</v>
      </c>
      <c r="U128" s="117" t="s">
        <v>476</v>
      </c>
      <c r="V128" s="182" t="s">
        <v>536</v>
      </c>
      <c r="W128">
        <v>1</v>
      </c>
      <c r="X128">
        <v>2</v>
      </c>
      <c r="Y128" s="179" t="s">
        <v>523</v>
      </c>
      <c r="Z128" s="179" t="s">
        <v>523</v>
      </c>
      <c r="AA128" s="117"/>
      <c r="AB128" s="15">
        <v>-35.251446880592603</v>
      </c>
      <c r="AC128" s="117"/>
      <c r="AD128" s="117"/>
      <c r="AE128" s="15">
        <v>-4.3970913803888498</v>
      </c>
      <c r="AF128" s="117"/>
      <c r="AG128" s="117"/>
      <c r="AH128" s="15">
        <v>-41.286102816887698</v>
      </c>
      <c r="AI128" s="117"/>
      <c r="AJ128" s="117"/>
      <c r="AK128" s="15">
        <v>-11.259336220949599</v>
      </c>
      <c r="AL128" s="117"/>
      <c r="AM128" s="117"/>
      <c r="AN128" s="15">
        <v>16.578276823127901</v>
      </c>
      <c r="AO128" s="117"/>
      <c r="AP128" s="117"/>
      <c r="AQ128">
        <v>-3.69</v>
      </c>
      <c r="AR128" s="108"/>
      <c r="AS128" s="91">
        <v>34.979999999999997</v>
      </c>
      <c r="AT128">
        <v>-41.121978488407599</v>
      </c>
      <c r="AU128">
        <v>5.7031046928152501E-3</v>
      </c>
      <c r="AV128" s="117"/>
      <c r="AY128" s="117"/>
      <c r="AZ128">
        <v>30.506063231116599</v>
      </c>
      <c r="BA128">
        <v>1.16029137052678E-2</v>
      </c>
      <c r="BB128" s="117"/>
      <c r="BC128" s="117"/>
      <c r="BD128" s="117"/>
      <c r="BE128" s="117"/>
      <c r="BF128" s="117"/>
      <c r="BG128" s="117"/>
      <c r="BH128" s="117"/>
      <c r="BI128" s="15">
        <v>-0.78058759104995301</v>
      </c>
      <c r="BJ128" s="117"/>
      <c r="BK128" s="15">
        <v>1.23453677789165E-2</v>
      </c>
      <c r="BL128" s="15">
        <v>-2.5068107208259098</v>
      </c>
      <c r="BM128" s="117"/>
      <c r="BN128" s="117"/>
      <c r="BO128" s="15">
        <v>65.454093778378194</v>
      </c>
      <c r="BP128" s="117"/>
      <c r="BQ128" s="117"/>
      <c r="BR128" s="15">
        <v>1.6383966868645201E-2</v>
      </c>
      <c r="BS128" s="15">
        <v>1.0906536005888401</v>
      </c>
      <c r="BT128" s="15">
        <v>1.01359259004309</v>
      </c>
      <c r="BU128" s="184">
        <v>0.99205724297832298</v>
      </c>
      <c r="BV128" s="117"/>
      <c r="BW128" s="117"/>
    </row>
    <row r="129" spans="1:75" ht="15.75" x14ac:dyDescent="0.25">
      <c r="A129" s="15" t="s">
        <v>506</v>
      </c>
      <c r="B129" s="117"/>
      <c r="C129" s="15" t="s">
        <v>497</v>
      </c>
      <c r="D129" s="15" t="s">
        <v>501</v>
      </c>
      <c r="E129" s="117"/>
      <c r="F129" s="117"/>
      <c r="G129" s="117" t="s">
        <v>476</v>
      </c>
      <c r="H129" s="178"/>
      <c r="I129" s="180">
        <v>42435</v>
      </c>
      <c r="J129" s="181">
        <v>0.77449074074074076</v>
      </c>
      <c r="K129" s="191" t="str">
        <f t="shared" si="26"/>
        <v>MDIWHG-42435</v>
      </c>
      <c r="L129" s="117"/>
      <c r="M129" s="117"/>
      <c r="N129" s="117"/>
      <c r="O129" s="117"/>
      <c r="P129" s="117" t="s">
        <v>476</v>
      </c>
      <c r="Q129" s="117" t="s">
        <v>38</v>
      </c>
      <c r="R129" s="15" t="s">
        <v>499</v>
      </c>
      <c r="S129" s="15">
        <v>0</v>
      </c>
      <c r="T129" s="184">
        <v>2.6593396332597101E-2</v>
      </c>
      <c r="U129" s="117" t="s">
        <v>476</v>
      </c>
      <c r="V129" s="182" t="s">
        <v>537</v>
      </c>
      <c r="W129">
        <v>3</v>
      </c>
      <c r="X129">
        <v>12</v>
      </c>
      <c r="Y129" s="179" t="s">
        <v>523</v>
      </c>
      <c r="Z129" s="179" t="s">
        <v>523</v>
      </c>
      <c r="AA129" s="117"/>
      <c r="AB129" s="15">
        <v>-35.072737101608801</v>
      </c>
      <c r="AC129" s="117"/>
      <c r="AD129" s="117"/>
      <c r="AE129" s="15">
        <v>-8.1270977161895104</v>
      </c>
      <c r="AF129" s="117"/>
      <c r="AG129" s="117"/>
      <c r="AH129" s="15">
        <v>-45.6314521656818</v>
      </c>
      <c r="AI129" s="117"/>
      <c r="AJ129" s="117"/>
      <c r="AK129" s="15">
        <v>-20.715351197836601</v>
      </c>
      <c r="AL129" s="117"/>
      <c r="AM129" s="117"/>
      <c r="AN129" s="15">
        <v>14.094854404071199</v>
      </c>
      <c r="AO129" s="117"/>
      <c r="AP129" s="117"/>
      <c r="AQ129">
        <v>-3.69</v>
      </c>
      <c r="AR129" s="108"/>
      <c r="AS129" s="91">
        <v>34.979999999999997</v>
      </c>
      <c r="AT129">
        <v>-40.792790845485797</v>
      </c>
      <c r="AU129">
        <v>5.5802726283194501E-3</v>
      </c>
      <c r="AV129" s="117"/>
      <c r="AY129" s="117"/>
      <c r="AZ129">
        <v>26.640845344278901</v>
      </c>
      <c r="BA129">
        <v>1.7410900122536301E-2</v>
      </c>
      <c r="BB129" s="117"/>
      <c r="BC129" s="117"/>
      <c r="BD129" s="117"/>
      <c r="BE129" s="117"/>
      <c r="BF129" s="117"/>
      <c r="BG129" s="117"/>
      <c r="BH129" s="117"/>
      <c r="BI129" s="15">
        <v>-1.8256610197030201</v>
      </c>
      <c r="BJ129" s="117"/>
      <c r="BK129" s="15">
        <v>5.79859250543149E-3</v>
      </c>
      <c r="BL129" s="15">
        <v>-4.6020339141101498</v>
      </c>
      <c r="BM129" s="117"/>
      <c r="BN129" s="117"/>
      <c r="BO129" s="15">
        <v>70.501835668767399</v>
      </c>
      <c r="BP129" s="117"/>
      <c r="BQ129" s="117"/>
      <c r="BR129" s="15">
        <v>1.7930304727628198E-2</v>
      </c>
      <c r="BS129" s="15">
        <v>1.05093020153107</v>
      </c>
      <c r="BT129" s="15">
        <v>0.989721035107889</v>
      </c>
      <c r="BU129" s="184">
        <v>9.5412139831967102E-4</v>
      </c>
      <c r="BV129" s="117"/>
      <c r="BW129" s="117"/>
    </row>
    <row r="130" spans="1:75" ht="15.75" x14ac:dyDescent="0.25">
      <c r="A130" s="15" t="s">
        <v>509</v>
      </c>
      <c r="B130" s="117"/>
      <c r="C130" s="15" t="s">
        <v>497</v>
      </c>
      <c r="D130" s="15" t="s">
        <v>501</v>
      </c>
      <c r="E130" s="117"/>
      <c r="F130" s="117"/>
      <c r="G130" s="117" t="s">
        <v>476</v>
      </c>
      <c r="H130" s="178"/>
      <c r="I130" s="180">
        <v>42422</v>
      </c>
      <c r="J130" s="181">
        <v>0.94516203703703694</v>
      </c>
      <c r="K130" s="191" t="str">
        <f t="shared" si="26"/>
        <v>OoidsHG-42422</v>
      </c>
      <c r="L130" s="117"/>
      <c r="M130" s="117"/>
      <c r="N130" s="117"/>
      <c r="O130" s="117"/>
      <c r="P130" s="117" t="s">
        <v>476</v>
      </c>
      <c r="Q130" s="117" t="s">
        <v>38</v>
      </c>
      <c r="R130" s="15" t="s">
        <v>499</v>
      </c>
      <c r="S130" s="15">
        <v>0</v>
      </c>
      <c r="T130" s="184">
        <v>2.6593396332597101E-2</v>
      </c>
      <c r="U130" s="117" t="s">
        <v>476</v>
      </c>
      <c r="V130" s="182" t="s">
        <v>536</v>
      </c>
      <c r="W130">
        <v>1</v>
      </c>
      <c r="X130">
        <v>2</v>
      </c>
      <c r="Y130" s="179" t="s">
        <v>523</v>
      </c>
      <c r="Z130" s="179" t="s">
        <v>523</v>
      </c>
      <c r="AA130" s="117"/>
      <c r="AB130" s="15">
        <v>7.2407499083335098</v>
      </c>
      <c r="AC130" s="117"/>
      <c r="AD130" s="117"/>
      <c r="AE130" s="15">
        <v>-8.4837753875455597</v>
      </c>
      <c r="AF130" s="117"/>
      <c r="AG130" s="117"/>
      <c r="AH130" s="15">
        <v>-1.8717305432100799</v>
      </c>
      <c r="AI130" s="117"/>
      <c r="AJ130" s="117"/>
      <c r="AK130" s="15">
        <v>-20.3893154375717</v>
      </c>
      <c r="AL130" s="117"/>
      <c r="AM130" s="117"/>
      <c r="AN130" s="15">
        <v>8.1285534840220208</v>
      </c>
      <c r="AO130" s="117"/>
      <c r="AP130" s="117"/>
      <c r="AQ130">
        <v>-3.69</v>
      </c>
      <c r="AR130" s="108"/>
      <c r="AS130" s="91">
        <v>34.979999999999997</v>
      </c>
      <c r="AT130">
        <v>4.3470617667757701</v>
      </c>
      <c r="AU130">
        <v>5.7309570351165703E-3</v>
      </c>
      <c r="AV130" s="117"/>
      <c r="AY130" s="117"/>
      <c r="AZ130">
        <v>26.173247709116001</v>
      </c>
      <c r="BA130">
        <v>1.54452904786101E-2</v>
      </c>
      <c r="BB130" s="117"/>
      <c r="BC130" s="117"/>
      <c r="BD130" s="117"/>
      <c r="BE130" s="117"/>
      <c r="BF130" s="117"/>
      <c r="BG130" s="117"/>
      <c r="BH130" s="117"/>
      <c r="BI130" s="15">
        <v>-0.93833568812901103</v>
      </c>
      <c r="BJ130" s="117"/>
      <c r="BK130" s="15">
        <v>1.05056033771632E-2</v>
      </c>
      <c r="BL130" s="15">
        <v>-3.5537254586297999</v>
      </c>
      <c r="BM130" s="117"/>
      <c r="BN130" s="117"/>
      <c r="BO130" s="15">
        <v>17.300036171890401</v>
      </c>
      <c r="BP130" s="117"/>
      <c r="BQ130" s="117"/>
      <c r="BR130" s="15">
        <v>1.6383966868645201E-2</v>
      </c>
      <c r="BS130" s="15">
        <v>1.0906536005888401</v>
      </c>
      <c r="BT130" s="15">
        <v>1.01359259004309</v>
      </c>
      <c r="BU130" s="184">
        <v>0.120516948352888</v>
      </c>
      <c r="BV130" s="117"/>
      <c r="BW130" s="117"/>
    </row>
    <row r="131" spans="1:75" ht="15.75" x14ac:dyDescent="0.25">
      <c r="A131" s="15" t="s">
        <v>509</v>
      </c>
      <c r="B131" s="117"/>
      <c r="C131" s="15" t="s">
        <v>497</v>
      </c>
      <c r="D131" s="15" t="s">
        <v>501</v>
      </c>
      <c r="E131" s="117"/>
      <c r="F131" s="117"/>
      <c r="G131" s="117" t="s">
        <v>476</v>
      </c>
      <c r="H131" s="178"/>
      <c r="I131" s="180">
        <v>42427</v>
      </c>
      <c r="J131" s="181">
        <v>0.37868055555555552</v>
      </c>
      <c r="K131" s="191" t="str">
        <f t="shared" si="26"/>
        <v>OoidsHG-42427</v>
      </c>
      <c r="L131" s="117"/>
      <c r="M131" s="117"/>
      <c r="N131" s="117"/>
      <c r="O131" s="117"/>
      <c r="P131" s="117" t="s">
        <v>476</v>
      </c>
      <c r="Q131" s="117" t="s">
        <v>38</v>
      </c>
      <c r="R131" s="15" t="s">
        <v>499</v>
      </c>
      <c r="S131" s="15">
        <v>0</v>
      </c>
      <c r="T131" s="184">
        <v>2.6593396332597101E-2</v>
      </c>
      <c r="U131" s="117" t="s">
        <v>476</v>
      </c>
      <c r="V131" s="182" t="s">
        <v>537</v>
      </c>
      <c r="W131">
        <v>3</v>
      </c>
      <c r="X131">
        <v>12</v>
      </c>
      <c r="Y131" s="179" t="s">
        <v>523</v>
      </c>
      <c r="Z131" s="179" t="s">
        <v>523</v>
      </c>
      <c r="AA131" s="117"/>
      <c r="AB131" s="15">
        <v>7.9154209760805196</v>
      </c>
      <c r="AC131" s="117"/>
      <c r="AD131" s="117"/>
      <c r="AE131" s="15">
        <v>1.16331035042306</v>
      </c>
      <c r="AF131" s="117"/>
      <c r="AG131" s="117"/>
      <c r="AH131" s="15">
        <v>8.5494352955114401</v>
      </c>
      <c r="AI131" s="117"/>
      <c r="AJ131" s="117"/>
      <c r="AK131" s="15">
        <v>0.98596937327524903</v>
      </c>
      <c r="AL131" s="117"/>
      <c r="AM131" s="117"/>
      <c r="AN131" s="15">
        <v>8.4248919227916694</v>
      </c>
      <c r="AO131" s="117"/>
      <c r="AP131" s="117"/>
      <c r="AQ131">
        <v>-3.69</v>
      </c>
      <c r="AR131" s="108"/>
      <c r="AS131" s="91">
        <v>34.979999999999997</v>
      </c>
      <c r="AT131">
        <v>4.70857079299092</v>
      </c>
      <c r="AU131">
        <v>5.3225185903606198E-3</v>
      </c>
      <c r="AV131" s="117"/>
      <c r="AY131" s="117"/>
      <c r="AZ131">
        <v>36.166895462387401</v>
      </c>
      <c r="BA131">
        <v>1.6232918569431001E-2</v>
      </c>
      <c r="BB131" s="117"/>
      <c r="BC131" s="117"/>
      <c r="BD131" s="117"/>
      <c r="BE131" s="117"/>
      <c r="BF131" s="117"/>
      <c r="BG131" s="117"/>
      <c r="BH131" s="117"/>
      <c r="BI131" s="15">
        <v>-0.763380494868795</v>
      </c>
      <c r="BJ131" s="117"/>
      <c r="BK131" s="15">
        <v>1.1612809705826101E-2</v>
      </c>
      <c r="BL131" s="15">
        <v>-1.3388269363047001</v>
      </c>
      <c r="BM131" s="117"/>
      <c r="BN131" s="117"/>
      <c r="BO131" s="15">
        <v>-2.2942564842246398</v>
      </c>
      <c r="BP131" s="117"/>
      <c r="BQ131" s="117"/>
      <c r="BR131" s="15">
        <v>1.7930304727628198E-2</v>
      </c>
      <c r="BS131" s="15">
        <v>1.05093020153107</v>
      </c>
      <c r="BT131" s="15">
        <v>0.989721035107889</v>
      </c>
      <c r="BU131" s="184">
        <v>0.119913016073465</v>
      </c>
      <c r="BV131" s="117"/>
      <c r="BW131" s="117"/>
    </row>
    <row r="132" spans="1:75" s="117" customFormat="1" ht="15.75" x14ac:dyDescent="0.25">
      <c r="A132" s="15"/>
      <c r="C132" s="15"/>
      <c r="D132" s="15"/>
      <c r="H132" s="178"/>
      <c r="I132" s="15"/>
      <c r="J132" s="15"/>
      <c r="K132" s="191" t="str">
        <f t="shared" si="25"/>
        <v xml:space="preserve"> </v>
      </c>
      <c r="R132" s="15"/>
      <c r="S132" s="15"/>
      <c r="T132" s="15"/>
      <c r="Y132" s="179"/>
      <c r="Z132" s="179"/>
      <c r="AB132" s="15"/>
      <c r="AE132" s="15"/>
      <c r="AH132" s="15"/>
      <c r="AK132" s="15"/>
      <c r="AN132" s="15"/>
      <c r="AQ132"/>
      <c r="AR132" s="108"/>
      <c r="AS132" s="91"/>
      <c r="BI132" s="15"/>
      <c r="BK132" s="15"/>
      <c r="BL132" s="15"/>
      <c r="BO132" s="15"/>
      <c r="BR132" s="15"/>
      <c r="BS132" s="15"/>
      <c r="BT132" s="15"/>
      <c r="BU132" s="184"/>
    </row>
    <row r="133" spans="1:75" s="117" customFormat="1" ht="15.75" x14ac:dyDescent="0.25">
      <c r="A133" s="15"/>
      <c r="C133" s="15"/>
      <c r="D133" s="15"/>
      <c r="H133" s="178"/>
      <c r="I133" s="15"/>
      <c r="J133" s="15"/>
      <c r="K133" s="191" t="str">
        <f t="shared" si="25"/>
        <v xml:space="preserve"> </v>
      </c>
      <c r="R133" s="15"/>
      <c r="S133" s="15"/>
      <c r="T133" s="15"/>
      <c r="Y133" s="179"/>
      <c r="Z133" s="179"/>
      <c r="AB133" s="15"/>
      <c r="AE133" s="15"/>
      <c r="AH133" s="15"/>
      <c r="AK133" s="15"/>
      <c r="AN133" s="15"/>
      <c r="AQ133"/>
      <c r="AR133" s="108"/>
      <c r="AS133" s="91"/>
      <c r="BI133" s="15"/>
      <c r="BK133" s="15"/>
      <c r="BL133" s="15"/>
      <c r="BO133" s="15"/>
      <c r="BR133" s="15"/>
      <c r="BS133" s="15"/>
      <c r="BT133" s="15"/>
      <c r="BU133" s="184"/>
    </row>
    <row r="134" spans="1:75" s="117" customFormat="1" ht="15.75" x14ac:dyDescent="0.25">
      <c r="A134" s="15"/>
      <c r="C134" s="15"/>
      <c r="D134" s="15"/>
      <c r="H134" s="178"/>
      <c r="I134" s="15"/>
      <c r="J134" s="15"/>
      <c r="K134" s="191" t="str">
        <f t="shared" ref="K134:K135" si="27">A134&amp;" "&amp;I134</f>
        <v xml:space="preserve"> </v>
      </c>
      <c r="R134" s="15"/>
      <c r="S134" s="15"/>
      <c r="T134" s="15"/>
      <c r="Y134" s="179"/>
      <c r="Z134" s="179"/>
      <c r="AB134" s="15"/>
      <c r="AE134" s="15"/>
      <c r="AH134" s="15"/>
      <c r="AK134" s="15"/>
      <c r="AN134" s="15"/>
      <c r="AQ134"/>
      <c r="AR134" s="108"/>
      <c r="AS134" s="91"/>
      <c r="BI134" s="15"/>
      <c r="BK134" s="15"/>
      <c r="BL134" s="15"/>
      <c r="BO134" s="15"/>
      <c r="BR134" s="15"/>
      <c r="BS134" s="15"/>
      <c r="BT134" s="15"/>
      <c r="BU134" s="184"/>
    </row>
    <row r="135" spans="1:75" s="117" customFormat="1" ht="15.75" x14ac:dyDescent="0.25">
      <c r="A135" s="15"/>
      <c r="C135" s="15"/>
      <c r="D135" s="15"/>
      <c r="H135" s="178"/>
      <c r="I135" s="15"/>
      <c r="J135" s="15"/>
      <c r="K135" s="191" t="str">
        <f t="shared" si="27"/>
        <v xml:space="preserve"> </v>
      </c>
      <c r="R135" s="15"/>
      <c r="S135" s="15"/>
      <c r="T135" s="15"/>
      <c r="Y135" s="179"/>
      <c r="Z135" s="179"/>
      <c r="AB135" s="15"/>
      <c r="AE135" s="15"/>
      <c r="AH135" s="15"/>
      <c r="AK135" s="15"/>
      <c r="AN135" s="15"/>
      <c r="AQ135"/>
      <c r="AR135" s="108"/>
      <c r="AS135" s="91"/>
      <c r="BI135" s="15"/>
      <c r="BK135" s="15"/>
      <c r="BL135" s="15"/>
      <c r="BO135" s="15"/>
      <c r="BR135" s="15"/>
      <c r="BS135" s="15"/>
      <c r="BT135" s="15"/>
      <c r="BU135" s="184"/>
    </row>
    <row r="136" spans="1:75" ht="15.75" x14ac:dyDescent="0.25">
      <c r="A136" s="15" t="s">
        <v>496</v>
      </c>
      <c r="B136" s="117"/>
      <c r="C136" s="15" t="s">
        <v>497</v>
      </c>
      <c r="D136" s="15" t="s">
        <v>498</v>
      </c>
      <c r="E136" s="117"/>
      <c r="F136" s="117"/>
      <c r="G136" s="117" t="s">
        <v>476</v>
      </c>
      <c r="H136" s="178"/>
      <c r="I136" s="180">
        <v>42257</v>
      </c>
      <c r="J136" s="181">
        <v>0.66180555555555554</v>
      </c>
      <c r="K136" s="191" t="str">
        <f t="shared" ref="K136:K177" si="28">A136&amp;"-"&amp;I136</f>
        <v>2xEV25C-42257</v>
      </c>
      <c r="L136" s="117"/>
      <c r="M136" s="117"/>
      <c r="N136" s="117"/>
      <c r="O136" s="117"/>
      <c r="P136" s="117" t="s">
        <v>476</v>
      </c>
      <c r="Q136" s="117" t="s">
        <v>38</v>
      </c>
      <c r="R136" s="15" t="s">
        <v>499</v>
      </c>
      <c r="S136" s="15">
        <v>0</v>
      </c>
      <c r="T136" s="184">
        <v>0.91461111551405205</v>
      </c>
      <c r="U136" s="117" t="s">
        <v>476</v>
      </c>
      <c r="V136" s="182" t="s">
        <v>530</v>
      </c>
      <c r="W136" t="s">
        <v>538</v>
      </c>
      <c r="X136" t="s">
        <v>539</v>
      </c>
      <c r="Y136" s="179" t="s">
        <v>523</v>
      </c>
      <c r="Z136" s="179" t="s">
        <v>523</v>
      </c>
      <c r="AA136" s="117"/>
      <c r="AB136" s="15">
        <v>-34.501348630000003</v>
      </c>
      <c r="AC136" s="117"/>
      <c r="AD136" s="117"/>
      <c r="AE136" s="15">
        <v>34.266044540000003</v>
      </c>
      <c r="AF136" s="117"/>
      <c r="AG136" s="117"/>
      <c r="AH136" s="15">
        <v>-3.2646188550000002</v>
      </c>
      <c r="AI136" s="117"/>
      <c r="AJ136" s="117"/>
      <c r="AK136" s="15">
        <v>76.925672219999996</v>
      </c>
      <c r="AL136" s="117"/>
      <c r="AM136" s="117"/>
      <c r="AN136" s="15">
        <v>5.5282491819999997</v>
      </c>
      <c r="AO136" s="117"/>
      <c r="AP136" s="117"/>
      <c r="AQ136">
        <v>-3.69</v>
      </c>
      <c r="AR136" s="108"/>
      <c r="AS136" s="91">
        <v>34.979999999999997</v>
      </c>
      <c r="AT136">
        <v>-41.744432199999999</v>
      </c>
      <c r="AU136">
        <v>6.7604830000000003E-3</v>
      </c>
      <c r="AV136" s="117"/>
      <c r="AY136" s="117"/>
      <c r="AZ136">
        <v>70.564656009999993</v>
      </c>
      <c r="BA136">
        <v>1.511673E-2</v>
      </c>
      <c r="BB136" s="117"/>
      <c r="BC136" s="117"/>
      <c r="BD136" s="117"/>
      <c r="BE136" s="117"/>
      <c r="BF136" s="117"/>
      <c r="BG136" s="117"/>
      <c r="BH136" s="117"/>
      <c r="BI136" s="15">
        <v>-0.113724695</v>
      </c>
      <c r="BJ136" s="117"/>
      <c r="BK136" s="15">
        <v>1.0470391000000001E-2</v>
      </c>
      <c r="BL136" s="15">
        <v>6.7486561890000001</v>
      </c>
      <c r="BM136" s="117"/>
      <c r="BN136" s="117"/>
      <c r="BO136" s="15">
        <v>-22.885243590000002</v>
      </c>
      <c r="BP136" s="117"/>
      <c r="BQ136" s="117"/>
      <c r="BR136" s="15">
        <v>1.8617371000000001E-2</v>
      </c>
      <c r="BS136" s="15">
        <v>1.004118654</v>
      </c>
      <c r="BT136" s="15">
        <v>1.0021943099999999</v>
      </c>
      <c r="BU136" s="184">
        <v>1.0186845760000001</v>
      </c>
      <c r="BV136" s="117"/>
      <c r="BW136" s="117"/>
    </row>
    <row r="137" spans="1:75" ht="15.75" x14ac:dyDescent="0.25">
      <c r="A137" s="15" t="s">
        <v>496</v>
      </c>
      <c r="B137" s="117"/>
      <c r="C137" s="15" t="s">
        <v>497</v>
      </c>
      <c r="D137" s="15" t="s">
        <v>498</v>
      </c>
      <c r="E137" s="117"/>
      <c r="F137" s="117"/>
      <c r="G137" s="117" t="s">
        <v>476</v>
      </c>
      <c r="H137" s="178"/>
      <c r="I137" s="180">
        <v>42258</v>
      </c>
      <c r="J137" s="181">
        <v>0.35775462962962962</v>
      </c>
      <c r="K137" s="191" t="str">
        <f t="shared" si="28"/>
        <v>2xEV25C-42258</v>
      </c>
      <c r="L137" s="117"/>
      <c r="M137" s="117"/>
      <c r="N137" s="117"/>
      <c r="O137" s="117"/>
      <c r="P137" s="117" t="s">
        <v>476</v>
      </c>
      <c r="Q137" s="117" t="s">
        <v>38</v>
      </c>
      <c r="R137" s="15" t="s">
        <v>499</v>
      </c>
      <c r="S137" s="15">
        <v>0</v>
      </c>
      <c r="T137" s="184">
        <v>0.91461111551405205</v>
      </c>
      <c r="U137" s="117" t="s">
        <v>476</v>
      </c>
      <c r="V137" s="182" t="s">
        <v>531</v>
      </c>
      <c r="W137">
        <v>1</v>
      </c>
      <c r="X137">
        <v>2</v>
      </c>
      <c r="Y137" s="179" t="s">
        <v>523</v>
      </c>
      <c r="Z137" s="179" t="s">
        <v>523</v>
      </c>
      <c r="AA137" s="117"/>
      <c r="AB137" s="15">
        <v>-34.308157780000002</v>
      </c>
      <c r="AC137" s="117"/>
      <c r="AD137" s="117"/>
      <c r="AE137" s="15">
        <v>34.711659060000002</v>
      </c>
      <c r="AF137" s="117"/>
      <c r="AG137" s="117"/>
      <c r="AH137" s="15">
        <v>-2.6777482830000001</v>
      </c>
      <c r="AI137" s="117"/>
      <c r="AJ137" s="117"/>
      <c r="AK137" s="15">
        <v>77.957036880000004</v>
      </c>
      <c r="AL137" s="117"/>
      <c r="AM137" s="117"/>
      <c r="AN137" s="15">
        <v>9.1336067229999998</v>
      </c>
      <c r="AO137" s="117"/>
      <c r="AP137" s="117"/>
      <c r="AQ137">
        <v>-3.69</v>
      </c>
      <c r="AR137" s="108"/>
      <c r="AS137" s="91">
        <v>34.979999999999997</v>
      </c>
      <c r="AT137">
        <v>-41.554643890000001</v>
      </c>
      <c r="AU137">
        <v>5.8240000000000002E-3</v>
      </c>
      <c r="AV137" s="117"/>
      <c r="AY137" s="117"/>
      <c r="AZ137">
        <v>71.025916260000002</v>
      </c>
      <c r="BA137">
        <v>1.7827422999999998E-2</v>
      </c>
      <c r="BB137" s="117"/>
      <c r="BC137" s="117"/>
      <c r="BD137" s="117"/>
      <c r="BE137" s="117"/>
      <c r="BF137" s="117"/>
      <c r="BG137" s="117"/>
      <c r="BH137" s="117"/>
      <c r="BI137" s="15">
        <v>-0.15495994499999999</v>
      </c>
      <c r="BJ137" s="117"/>
      <c r="BK137" s="15">
        <v>1.1263307E-2</v>
      </c>
      <c r="BL137" s="15">
        <v>6.8450258499999999</v>
      </c>
      <c r="BM137" s="117"/>
      <c r="BN137" s="117"/>
      <c r="BO137" s="15">
        <v>-20.420211680000001</v>
      </c>
      <c r="BP137" s="117"/>
      <c r="BQ137" s="117"/>
      <c r="BR137" s="15">
        <v>1.9389646999999999E-2</v>
      </c>
      <c r="BS137" s="15">
        <v>1.0446983489999999</v>
      </c>
      <c r="BT137" s="15">
        <v>1.043553137</v>
      </c>
      <c r="BU137" s="184">
        <v>1.0085082400000001</v>
      </c>
      <c r="BV137" s="117"/>
      <c r="BW137" s="117"/>
    </row>
    <row r="138" spans="1:75" ht="15.75" x14ac:dyDescent="0.25">
      <c r="A138" s="15" t="s">
        <v>496</v>
      </c>
      <c r="B138" s="117"/>
      <c r="C138" s="15" t="s">
        <v>497</v>
      </c>
      <c r="D138" s="15" t="s">
        <v>498</v>
      </c>
      <c r="E138" s="117"/>
      <c r="F138" s="117"/>
      <c r="G138" s="117" t="s">
        <v>476</v>
      </c>
      <c r="H138" s="178"/>
      <c r="I138" s="180">
        <v>42260</v>
      </c>
      <c r="J138" s="181">
        <v>0.4654282407407408</v>
      </c>
      <c r="K138" s="191" t="str">
        <f t="shared" si="28"/>
        <v>2xEV25C-42260</v>
      </c>
      <c r="L138" s="117"/>
      <c r="M138" s="117"/>
      <c r="N138" s="117"/>
      <c r="O138" s="117"/>
      <c r="P138" s="117" t="s">
        <v>476</v>
      </c>
      <c r="Q138" s="117" t="s">
        <v>38</v>
      </c>
      <c r="R138" s="15" t="s">
        <v>499</v>
      </c>
      <c r="S138" s="15">
        <v>0</v>
      </c>
      <c r="T138" s="184">
        <v>0.91461111551405205</v>
      </c>
      <c r="U138" s="117" t="s">
        <v>476</v>
      </c>
      <c r="V138" s="182" t="s">
        <v>531</v>
      </c>
      <c r="W138">
        <v>3</v>
      </c>
      <c r="X138">
        <v>7</v>
      </c>
      <c r="Y138" s="179" t="s">
        <v>523</v>
      </c>
      <c r="Z138" s="179" t="s">
        <v>523</v>
      </c>
      <c r="AA138" s="117"/>
      <c r="AB138" s="15">
        <v>-34.26231216</v>
      </c>
      <c r="AC138" s="117"/>
      <c r="AD138" s="117"/>
      <c r="AE138" s="15">
        <v>34.769714749999999</v>
      </c>
      <c r="AF138" s="117"/>
      <c r="AG138" s="117"/>
      <c r="AH138" s="15">
        <v>-2.5790386729999999</v>
      </c>
      <c r="AI138" s="117"/>
      <c r="AJ138" s="117"/>
      <c r="AK138" s="15">
        <v>78.415198180000004</v>
      </c>
      <c r="AL138" s="117"/>
      <c r="AM138" s="117"/>
      <c r="AN138" s="15">
        <v>10.866456940000001</v>
      </c>
      <c r="AO138" s="117"/>
      <c r="AP138" s="117"/>
      <c r="AQ138">
        <v>-3.69</v>
      </c>
      <c r="AR138" s="108"/>
      <c r="AS138" s="91">
        <v>34.979999999999997</v>
      </c>
      <c r="AT138">
        <v>-41.507866700000001</v>
      </c>
      <c r="AU138">
        <v>5.4653990000000001E-3</v>
      </c>
      <c r="AV138" s="117"/>
      <c r="AY138" s="117"/>
      <c r="AZ138">
        <v>71.085961299999994</v>
      </c>
      <c r="BA138">
        <v>1.4665279999999999E-2</v>
      </c>
      <c r="BB138" s="117"/>
      <c r="BC138" s="117"/>
      <c r="BD138" s="117"/>
      <c r="BE138" s="117"/>
      <c r="BF138" s="117"/>
      <c r="BG138" s="117"/>
      <c r="BH138" s="117"/>
      <c r="BI138" s="15">
        <v>-0.16016646000000001</v>
      </c>
      <c r="BJ138" s="117"/>
      <c r="BK138" s="15">
        <v>1.1625839000000001E-2</v>
      </c>
      <c r="BL138" s="15">
        <v>7.159942086</v>
      </c>
      <c r="BM138" s="117"/>
      <c r="BN138" s="117"/>
      <c r="BO138" s="15">
        <v>-18.896058199999999</v>
      </c>
      <c r="BP138" s="117"/>
      <c r="BQ138" s="117"/>
      <c r="BR138" s="15">
        <v>1.9389646999999999E-2</v>
      </c>
      <c r="BS138" s="15">
        <v>1.0446983489999999</v>
      </c>
      <c r="BT138" s="15">
        <v>1.043553137</v>
      </c>
      <c r="BU138" s="184">
        <v>1.000737703</v>
      </c>
      <c r="BV138" s="117"/>
      <c r="BW138" s="117"/>
    </row>
    <row r="139" spans="1:75" ht="15.75" x14ac:dyDescent="0.25">
      <c r="A139" s="15" t="s">
        <v>496</v>
      </c>
      <c r="B139" s="117"/>
      <c r="C139" s="15" t="s">
        <v>497</v>
      </c>
      <c r="D139" s="15" t="s">
        <v>498</v>
      </c>
      <c r="E139" s="117"/>
      <c r="F139" s="117"/>
      <c r="G139" s="117" t="s">
        <v>476</v>
      </c>
      <c r="H139" s="178"/>
      <c r="I139" s="180">
        <v>42265</v>
      </c>
      <c r="J139" s="181">
        <v>0.44337962962962968</v>
      </c>
      <c r="K139" s="191" t="str">
        <f t="shared" si="28"/>
        <v>2xEV25C-42265</v>
      </c>
      <c r="L139" s="117"/>
      <c r="M139" s="117"/>
      <c r="N139" s="117"/>
      <c r="O139" s="117"/>
      <c r="P139" s="117" t="s">
        <v>476</v>
      </c>
      <c r="Q139" s="117" t="s">
        <v>38</v>
      </c>
      <c r="R139" s="15" t="s">
        <v>499</v>
      </c>
      <c r="S139" s="15">
        <v>0</v>
      </c>
      <c r="T139" s="184">
        <v>0.91461111551405205</v>
      </c>
      <c r="U139" s="117" t="s">
        <v>476</v>
      </c>
      <c r="V139" s="182" t="s">
        <v>532</v>
      </c>
      <c r="W139">
        <v>3</v>
      </c>
      <c r="X139">
        <v>7</v>
      </c>
      <c r="Y139" s="179" t="s">
        <v>523</v>
      </c>
      <c r="Z139" s="179" t="s">
        <v>523</v>
      </c>
      <c r="AA139" s="117"/>
      <c r="AB139" s="15">
        <v>-34.23081397</v>
      </c>
      <c r="AC139" s="117"/>
      <c r="AD139" s="117"/>
      <c r="AE139" s="15">
        <v>35.236916000000001</v>
      </c>
      <c r="AF139" s="117"/>
      <c r="AG139" s="117"/>
      <c r="AH139" s="15">
        <v>-2.1122584309999999</v>
      </c>
      <c r="AI139" s="117"/>
      <c r="AJ139" s="117"/>
      <c r="AK139" s="15">
        <v>81.743084600000003</v>
      </c>
      <c r="AL139" s="117"/>
      <c r="AM139" s="117"/>
      <c r="AN139" s="15">
        <v>7.4172545630000002</v>
      </c>
      <c r="AO139" s="117"/>
      <c r="AP139" s="117"/>
      <c r="AQ139">
        <v>-3.69</v>
      </c>
      <c r="AR139" s="108"/>
      <c r="AS139" s="91">
        <v>34.979999999999997</v>
      </c>
      <c r="AT139">
        <v>-41.491303819999999</v>
      </c>
      <c r="AU139">
        <v>5.7594899999999999E-3</v>
      </c>
      <c r="AV139" s="117"/>
      <c r="AY139" s="117"/>
      <c r="AZ139">
        <v>71.569971359999997</v>
      </c>
      <c r="BA139">
        <v>1.6976681E-2</v>
      </c>
      <c r="BB139" s="117"/>
      <c r="BC139" s="117"/>
      <c r="BD139" s="117"/>
      <c r="BE139" s="117"/>
      <c r="BF139" s="117"/>
      <c r="BG139" s="117"/>
      <c r="BH139" s="117"/>
      <c r="BI139" s="15">
        <v>-0.169300016</v>
      </c>
      <c r="BJ139" s="117"/>
      <c r="BK139" s="15">
        <v>1.1501707E-2</v>
      </c>
      <c r="BL139" s="15">
        <v>9.3562781790000003</v>
      </c>
      <c r="BM139" s="117"/>
      <c r="BN139" s="117"/>
      <c r="BO139" s="15">
        <v>-23.14363239</v>
      </c>
      <c r="BP139" s="117"/>
      <c r="BQ139" s="117"/>
      <c r="BR139" s="15">
        <v>2.1053512999999999E-2</v>
      </c>
      <c r="BS139" s="15">
        <v>1.0466835640000001</v>
      </c>
      <c r="BT139" s="15">
        <v>1.0338556800000001</v>
      </c>
      <c r="BU139" s="184">
        <v>0.96961084200000003</v>
      </c>
      <c r="BV139" s="117"/>
      <c r="BW139" s="117"/>
    </row>
    <row r="140" spans="1:75" ht="15.75" x14ac:dyDescent="0.25">
      <c r="A140" s="15" t="s">
        <v>496</v>
      </c>
      <c r="B140" s="117"/>
      <c r="C140" s="15" t="s">
        <v>497</v>
      </c>
      <c r="D140" s="15" t="s">
        <v>498</v>
      </c>
      <c r="E140" s="117"/>
      <c r="F140" s="117"/>
      <c r="G140" s="117" t="s">
        <v>476</v>
      </c>
      <c r="H140" s="178"/>
      <c r="I140" s="180">
        <v>42271</v>
      </c>
      <c r="J140" s="181">
        <v>0.77262731481481473</v>
      </c>
      <c r="K140" s="191" t="str">
        <f t="shared" si="28"/>
        <v>2xEV25C-42271</v>
      </c>
      <c r="L140" s="117"/>
      <c r="M140" s="117"/>
      <c r="N140" s="117"/>
      <c r="O140" s="117"/>
      <c r="P140" s="117" t="s">
        <v>476</v>
      </c>
      <c r="Q140" s="117" t="s">
        <v>38</v>
      </c>
      <c r="R140" s="15" t="s">
        <v>499</v>
      </c>
      <c r="S140" s="15">
        <v>0</v>
      </c>
      <c r="T140" s="184">
        <v>0.91461111551405205</v>
      </c>
      <c r="U140" s="117" t="s">
        <v>476</v>
      </c>
      <c r="V140" s="182" t="s">
        <v>533</v>
      </c>
      <c r="W140">
        <v>8</v>
      </c>
      <c r="X140">
        <v>13</v>
      </c>
      <c r="Y140" s="179" t="s">
        <v>523</v>
      </c>
      <c r="Z140" s="179" t="s">
        <v>523</v>
      </c>
      <c r="AA140" s="117"/>
      <c r="AB140" s="15">
        <v>-33.97010075</v>
      </c>
      <c r="AC140" s="117"/>
      <c r="AD140" s="117"/>
      <c r="AE140" s="15">
        <v>34.315400570000001</v>
      </c>
      <c r="AF140" s="117"/>
      <c r="AG140" s="117"/>
      <c r="AH140" s="15">
        <v>-2.68279143</v>
      </c>
      <c r="AI140" s="117"/>
      <c r="AJ140" s="117"/>
      <c r="AK140" s="15">
        <v>80.945729470000003</v>
      </c>
      <c r="AL140" s="117"/>
      <c r="AM140" s="117"/>
      <c r="AN140" s="15">
        <v>5.8664780990000001</v>
      </c>
      <c r="AO140" s="117"/>
      <c r="AP140" s="117"/>
      <c r="AQ140">
        <v>-3.69</v>
      </c>
      <c r="AR140" s="108"/>
      <c r="AS140" s="91">
        <v>34.979999999999997</v>
      </c>
      <c r="AT140">
        <v>-41.179665219999997</v>
      </c>
      <c r="AU140">
        <v>5.3927849999999998E-3</v>
      </c>
      <c r="AV140" s="117"/>
      <c r="AY140" s="117"/>
      <c r="AZ140">
        <v>70.614537100000007</v>
      </c>
      <c r="BA140">
        <v>1.2713333E-2</v>
      </c>
      <c r="BB140" s="117"/>
      <c r="BC140" s="117"/>
      <c r="BD140" s="117"/>
      <c r="BE140" s="117"/>
      <c r="BF140" s="117"/>
      <c r="BG140" s="117"/>
      <c r="BH140" s="117"/>
      <c r="BI140" s="15">
        <v>-0.14568772499999999</v>
      </c>
      <c r="BJ140" s="117"/>
      <c r="BK140" s="15">
        <v>1.0680963999999999E-2</v>
      </c>
      <c r="BL140" s="15">
        <v>10.410315089999999</v>
      </c>
      <c r="BM140" s="117"/>
      <c r="BN140" s="117"/>
      <c r="BO140" s="15">
        <v>-23.223329410000002</v>
      </c>
      <c r="BP140" s="117"/>
      <c r="BQ140" s="117"/>
      <c r="BR140" s="15">
        <v>2.2367577E-2</v>
      </c>
      <c r="BS140" s="15">
        <v>1.0355718279999999</v>
      </c>
      <c r="BT140" s="15">
        <v>1.0492032920000001</v>
      </c>
      <c r="BU140" s="184">
        <v>1.028222679</v>
      </c>
      <c r="BV140" s="117"/>
      <c r="BW140" s="117"/>
    </row>
    <row r="141" spans="1:75" ht="15.75" x14ac:dyDescent="0.25">
      <c r="A141" s="15" t="s">
        <v>496</v>
      </c>
      <c r="B141" s="117"/>
      <c r="C141" s="15" t="s">
        <v>497</v>
      </c>
      <c r="D141" s="15" t="s">
        <v>498</v>
      </c>
      <c r="E141" s="117"/>
      <c r="F141" s="117"/>
      <c r="G141" s="117" t="s">
        <v>476</v>
      </c>
      <c r="H141" s="178"/>
      <c r="I141" s="180">
        <v>42275</v>
      </c>
      <c r="J141" s="181">
        <v>0.51081018518518517</v>
      </c>
      <c r="K141" s="191" t="str">
        <f t="shared" si="28"/>
        <v>2xEV25C-42275</v>
      </c>
      <c r="L141" s="117"/>
      <c r="M141" s="117"/>
      <c r="N141" s="117"/>
      <c r="O141" s="117"/>
      <c r="P141" s="117" t="s">
        <v>476</v>
      </c>
      <c r="Q141" s="117" t="s">
        <v>38</v>
      </c>
      <c r="R141" s="15" t="s">
        <v>499</v>
      </c>
      <c r="S141" s="15">
        <v>0</v>
      </c>
      <c r="T141" s="184">
        <v>0.91461111551405205</v>
      </c>
      <c r="U141" s="117" t="s">
        <v>476</v>
      </c>
      <c r="V141" s="182" t="s">
        <v>533</v>
      </c>
      <c r="W141">
        <v>14</v>
      </c>
      <c r="X141">
        <v>21</v>
      </c>
      <c r="Y141" s="179" t="s">
        <v>523</v>
      </c>
      <c r="Z141" s="179" t="s">
        <v>523</v>
      </c>
      <c r="AA141" s="117"/>
      <c r="AB141" s="15">
        <v>-33.91857023</v>
      </c>
      <c r="AC141" s="117"/>
      <c r="AD141" s="117"/>
      <c r="AE141" s="15">
        <v>34.903094129999999</v>
      </c>
      <c r="AF141" s="117"/>
      <c r="AG141" s="117"/>
      <c r="AH141" s="15">
        <v>-2.1184809609999999</v>
      </c>
      <c r="AI141" s="117"/>
      <c r="AJ141" s="117"/>
      <c r="AK141" s="15">
        <v>82.516528559999998</v>
      </c>
      <c r="AL141" s="117"/>
      <c r="AM141" s="117"/>
      <c r="AN141" s="15">
        <v>10.932228650000001</v>
      </c>
      <c r="AO141" s="117"/>
      <c r="AP141" s="117"/>
      <c r="AQ141">
        <v>-3.69</v>
      </c>
      <c r="AR141" s="108"/>
      <c r="AS141" s="91">
        <v>34.979999999999997</v>
      </c>
      <c r="AT141">
        <v>-41.14613396</v>
      </c>
      <c r="AU141">
        <v>1.0911819E-2</v>
      </c>
      <c r="AV141" s="117"/>
      <c r="AY141" s="117"/>
      <c r="AZ141">
        <v>71.223346070000005</v>
      </c>
      <c r="BA141">
        <v>2.3776586999999998E-2</v>
      </c>
      <c r="BB141" s="117"/>
      <c r="BC141" s="117"/>
      <c r="BD141" s="117"/>
      <c r="BE141" s="117"/>
      <c r="BF141" s="117"/>
      <c r="BG141" s="117"/>
      <c r="BH141" s="117"/>
      <c r="BI141" s="15">
        <v>-0.192994626</v>
      </c>
      <c r="BJ141" s="117"/>
      <c r="BK141" s="15">
        <v>1.0487945E-2</v>
      </c>
      <c r="BL141" s="15">
        <v>10.729699979999999</v>
      </c>
      <c r="BM141" s="117"/>
      <c r="BN141" s="117"/>
      <c r="BO141" s="15">
        <v>-19.453905679999998</v>
      </c>
      <c r="BP141" s="117"/>
      <c r="BQ141" s="117"/>
      <c r="BR141" s="15">
        <v>2.2367577E-2</v>
      </c>
      <c r="BS141" s="15">
        <v>1.0355718279999999</v>
      </c>
      <c r="BT141" s="15">
        <v>1.0492032920000001</v>
      </c>
      <c r="BU141" s="184">
        <v>0.96357795400000001</v>
      </c>
      <c r="BV141" s="117"/>
      <c r="BW141" s="117"/>
    </row>
    <row r="142" spans="1:75" ht="15.75" x14ac:dyDescent="0.25">
      <c r="A142" s="15" t="s">
        <v>496</v>
      </c>
      <c r="B142" s="117"/>
      <c r="C142" s="15" t="s">
        <v>497</v>
      </c>
      <c r="D142" s="15" t="s">
        <v>498</v>
      </c>
      <c r="E142" s="117"/>
      <c r="F142" s="117"/>
      <c r="G142" s="117" t="s">
        <v>476</v>
      </c>
      <c r="H142" s="178"/>
      <c r="I142" s="180">
        <v>42279</v>
      </c>
      <c r="J142" s="181">
        <v>0.56976851851851851</v>
      </c>
      <c r="K142" s="191" t="str">
        <f t="shared" si="28"/>
        <v>2xEV25C-42279</v>
      </c>
      <c r="L142" s="117"/>
      <c r="M142" s="117"/>
      <c r="N142" s="117"/>
      <c r="O142" s="117"/>
      <c r="P142" s="117" t="s">
        <v>476</v>
      </c>
      <c r="Q142" s="117" t="s">
        <v>38</v>
      </c>
      <c r="R142" s="15" t="s">
        <v>499</v>
      </c>
      <c r="S142" s="15">
        <v>0</v>
      </c>
      <c r="T142" s="184">
        <v>0.91461111551405205</v>
      </c>
      <c r="U142" s="117" t="s">
        <v>476</v>
      </c>
      <c r="V142" s="182" t="s">
        <v>534</v>
      </c>
      <c r="W142">
        <v>14</v>
      </c>
      <c r="X142">
        <v>21</v>
      </c>
      <c r="Y142" s="179" t="s">
        <v>523</v>
      </c>
      <c r="Z142" s="179" t="s">
        <v>523</v>
      </c>
      <c r="AA142" s="117"/>
      <c r="AB142" s="15">
        <v>-34.14341237</v>
      </c>
      <c r="AC142" s="117"/>
      <c r="AD142" s="117"/>
      <c r="AE142" s="15">
        <v>34.401904350000002</v>
      </c>
      <c r="AF142" s="117"/>
      <c r="AG142" s="117"/>
      <c r="AH142" s="15">
        <v>-2.7955726200000002</v>
      </c>
      <c r="AI142" s="117"/>
      <c r="AJ142" s="117"/>
      <c r="AK142" s="15">
        <v>81.086885280000004</v>
      </c>
      <c r="AL142" s="117"/>
      <c r="AM142" s="117"/>
      <c r="AN142" s="15">
        <v>7.9578651039999997</v>
      </c>
      <c r="AO142" s="117"/>
      <c r="AP142" s="117"/>
      <c r="AQ142">
        <v>-3.69</v>
      </c>
      <c r="AR142" s="108"/>
      <c r="AS142" s="91">
        <v>34.979999999999997</v>
      </c>
      <c r="AT142">
        <v>-41.367652999999997</v>
      </c>
      <c r="AU142">
        <v>6.0379850000000001E-3</v>
      </c>
      <c r="AV142" s="117"/>
      <c r="AY142" s="117"/>
      <c r="AZ142">
        <v>70.704577470000004</v>
      </c>
      <c r="BA142">
        <v>1.1405527E-2</v>
      </c>
      <c r="BB142" s="117"/>
      <c r="BC142" s="117"/>
      <c r="BD142" s="117"/>
      <c r="BE142" s="117"/>
      <c r="BF142" s="117"/>
      <c r="BG142" s="117"/>
      <c r="BH142" s="117"/>
      <c r="BI142" s="15">
        <v>-0.15542310200000001</v>
      </c>
      <c r="BJ142" s="117"/>
      <c r="BK142" s="15">
        <v>1.1126728000000001E-2</v>
      </c>
      <c r="BL142" s="15">
        <v>10.373251870000001</v>
      </c>
      <c r="BM142" s="117"/>
      <c r="BN142" s="117"/>
      <c r="BO142" s="15">
        <v>-21.165138039999999</v>
      </c>
      <c r="BP142" s="117"/>
      <c r="BQ142" s="117"/>
      <c r="BR142" s="15">
        <v>2.2767968E-2</v>
      </c>
      <c r="BS142" s="15">
        <v>1.0456334359999999</v>
      </c>
      <c r="BT142" s="15">
        <v>1.042348131</v>
      </c>
      <c r="BU142" s="184">
        <v>1.0165217710000001</v>
      </c>
      <c r="BV142" s="117"/>
      <c r="BW142" s="117"/>
    </row>
    <row r="143" spans="1:75" ht="15.75" x14ac:dyDescent="0.25">
      <c r="A143" s="15" t="s">
        <v>500</v>
      </c>
      <c r="B143" s="117"/>
      <c r="C143" s="15" t="s">
        <v>497</v>
      </c>
      <c r="D143" s="15" t="s">
        <v>501</v>
      </c>
      <c r="E143" s="117"/>
      <c r="F143" s="117"/>
      <c r="G143" s="117" t="s">
        <v>476</v>
      </c>
      <c r="H143" s="178"/>
      <c r="I143" s="180">
        <v>42257</v>
      </c>
      <c r="J143" s="181">
        <v>0.40607638888888892</v>
      </c>
      <c r="K143" s="191" t="str">
        <f t="shared" si="28"/>
        <v>2xEVHG-42257</v>
      </c>
      <c r="L143" s="117"/>
      <c r="M143" s="117"/>
      <c r="N143" s="117"/>
      <c r="O143" s="117"/>
      <c r="P143" s="117" t="s">
        <v>476</v>
      </c>
      <c r="Q143" s="117" t="s">
        <v>38</v>
      </c>
      <c r="R143" s="15" t="s">
        <v>499</v>
      </c>
      <c r="S143" s="15">
        <v>0</v>
      </c>
      <c r="T143" s="184">
        <v>2.6593396332597101E-2</v>
      </c>
      <c r="U143" s="117" t="s">
        <v>476</v>
      </c>
      <c r="V143" s="182" t="s">
        <v>530</v>
      </c>
      <c r="W143">
        <v>20</v>
      </c>
      <c r="X143">
        <v>28</v>
      </c>
      <c r="Y143" s="179" t="s">
        <v>523</v>
      </c>
      <c r="Z143" s="179" t="s">
        <v>523</v>
      </c>
      <c r="AA143" s="117"/>
      <c r="AB143" s="15">
        <v>-34.261858169999996</v>
      </c>
      <c r="AC143" s="117"/>
      <c r="AD143" s="117"/>
      <c r="AE143" s="15">
        <v>26.53422097</v>
      </c>
      <c r="AF143" s="117"/>
      <c r="AG143" s="117"/>
      <c r="AH143" s="15">
        <v>-11.39154362</v>
      </c>
      <c r="AI143" s="117"/>
      <c r="AJ143" s="117"/>
      <c r="AK143" s="15">
        <v>58.421665339999997</v>
      </c>
      <c r="AL143" s="117"/>
      <c r="AM143" s="117"/>
      <c r="AN143" s="15">
        <v>12.43423632</v>
      </c>
      <c r="AO143" s="117"/>
      <c r="AP143" s="117"/>
      <c r="AQ143">
        <v>-3.69</v>
      </c>
      <c r="AR143" s="108"/>
      <c r="AS143" s="91">
        <v>34.979999999999997</v>
      </c>
      <c r="AT143">
        <v>-41.206595620000002</v>
      </c>
      <c r="AU143">
        <v>5.7650790000000002E-3</v>
      </c>
      <c r="AV143" s="117"/>
      <c r="AY143" s="117"/>
      <c r="AZ143">
        <v>62.552674629999999</v>
      </c>
      <c r="BA143">
        <v>1.6749841000000001E-2</v>
      </c>
      <c r="BB143" s="117"/>
      <c r="BC143" s="117"/>
      <c r="BD143" s="117"/>
      <c r="BE143" s="117"/>
      <c r="BF143" s="117"/>
      <c r="BG143" s="117"/>
      <c r="BH143" s="117"/>
      <c r="BI143" s="15">
        <v>-1.187034081</v>
      </c>
      <c r="BJ143" s="117"/>
      <c r="BK143" s="15">
        <v>9.322917E-3</v>
      </c>
      <c r="BL143" s="15">
        <v>4.4115953489999997</v>
      </c>
      <c r="BM143" s="117"/>
      <c r="BN143" s="117"/>
      <c r="BO143" s="15">
        <v>-1.8422387739999999</v>
      </c>
      <c r="BP143" s="117"/>
      <c r="BQ143" s="117"/>
      <c r="BR143" s="15">
        <v>1.8617371000000001E-2</v>
      </c>
      <c r="BS143" s="15">
        <v>1.004118654</v>
      </c>
      <c r="BT143" s="15">
        <v>1.0021943099999999</v>
      </c>
      <c r="BU143" s="184">
        <v>8.1702953999999994E-2</v>
      </c>
      <c r="BV143" s="117"/>
      <c r="BW143" s="117"/>
    </row>
    <row r="144" spans="1:75" ht="15.75" x14ac:dyDescent="0.25">
      <c r="A144" s="15" t="s">
        <v>500</v>
      </c>
      <c r="B144" s="117"/>
      <c r="C144" s="15" t="s">
        <v>497</v>
      </c>
      <c r="D144" s="15" t="s">
        <v>501</v>
      </c>
      <c r="E144" s="117"/>
      <c r="F144" s="117"/>
      <c r="G144" s="117" t="s">
        <v>476</v>
      </c>
      <c r="H144" s="178"/>
      <c r="I144" s="180">
        <v>42267</v>
      </c>
      <c r="J144" s="181">
        <v>0.35359953703703706</v>
      </c>
      <c r="K144" s="191" t="str">
        <f t="shared" si="28"/>
        <v>2xEVHG-42267</v>
      </c>
      <c r="L144" s="117"/>
      <c r="M144" s="117"/>
      <c r="N144" s="117"/>
      <c r="O144" s="117"/>
      <c r="P144" s="117" t="s">
        <v>476</v>
      </c>
      <c r="Q144" s="117" t="s">
        <v>38</v>
      </c>
      <c r="R144" s="15" t="s">
        <v>499</v>
      </c>
      <c r="S144" s="15">
        <v>0</v>
      </c>
      <c r="T144" s="184">
        <v>2.6593396332597101E-2</v>
      </c>
      <c r="U144" s="117" t="s">
        <v>476</v>
      </c>
      <c r="V144" s="182" t="s">
        <v>532</v>
      </c>
      <c r="W144">
        <v>1</v>
      </c>
      <c r="X144">
        <v>2</v>
      </c>
      <c r="Y144" s="179" t="s">
        <v>523</v>
      </c>
      <c r="Z144" s="179" t="s">
        <v>523</v>
      </c>
      <c r="AA144" s="117"/>
      <c r="AB144" s="15">
        <v>-34.33958827</v>
      </c>
      <c r="AC144" s="117"/>
      <c r="AD144" s="117"/>
      <c r="AE144" s="15">
        <v>19.063209100000002</v>
      </c>
      <c r="AF144" s="117"/>
      <c r="AG144" s="117"/>
      <c r="AH144" s="15">
        <v>-18.703289000000002</v>
      </c>
      <c r="AI144" s="117"/>
      <c r="AJ144" s="117"/>
      <c r="AK144" s="15">
        <v>42.464819919999997</v>
      </c>
      <c r="AL144" s="117"/>
      <c r="AM144" s="117"/>
      <c r="AN144" s="15">
        <v>12.0909344</v>
      </c>
      <c r="AO144" s="117"/>
      <c r="AP144" s="117"/>
      <c r="AQ144">
        <v>-3.69</v>
      </c>
      <c r="AR144" s="108"/>
      <c r="AS144" s="91">
        <v>34.979999999999997</v>
      </c>
      <c r="AT144">
        <v>-41.015645419999998</v>
      </c>
      <c r="AU144">
        <v>5.9386910000000003E-3</v>
      </c>
      <c r="AV144" s="117"/>
      <c r="AY144" s="117"/>
      <c r="AZ144">
        <v>54.811849330000001</v>
      </c>
      <c r="BA144">
        <v>1.5077584999999999E-2</v>
      </c>
      <c r="BB144" s="117"/>
      <c r="BC144" s="117"/>
      <c r="BD144" s="117"/>
      <c r="BE144" s="117"/>
      <c r="BF144" s="117"/>
      <c r="BG144" s="117"/>
      <c r="BH144" s="117"/>
      <c r="BI144" s="15">
        <v>-1.3528424210000001</v>
      </c>
      <c r="BJ144" s="117"/>
      <c r="BK144" s="15">
        <v>1.0130711000000001E-2</v>
      </c>
      <c r="BL144" s="15">
        <v>3.8273485960000002</v>
      </c>
      <c r="BM144" s="117"/>
      <c r="BN144" s="117"/>
      <c r="BO144" s="15">
        <v>12.31660879</v>
      </c>
      <c r="BP144" s="117"/>
      <c r="BQ144" s="117"/>
      <c r="BR144" s="15">
        <v>2.1053512999999999E-2</v>
      </c>
      <c r="BS144" s="15">
        <v>1.0466835640000001</v>
      </c>
      <c r="BT144" s="15">
        <v>1.0338556800000001</v>
      </c>
      <c r="BU144" s="184">
        <v>9.0286036E-2</v>
      </c>
      <c r="BV144" s="117"/>
      <c r="BW144" s="117"/>
    </row>
    <row r="145" spans="1:75" ht="15.75" x14ac:dyDescent="0.25">
      <c r="A145" s="15" t="s">
        <v>500</v>
      </c>
      <c r="B145" s="117"/>
      <c r="C145" s="15" t="s">
        <v>497</v>
      </c>
      <c r="D145" s="15" t="s">
        <v>501</v>
      </c>
      <c r="E145" s="117"/>
      <c r="F145" s="117"/>
      <c r="G145" s="117" t="s">
        <v>476</v>
      </c>
      <c r="H145" s="178"/>
      <c r="I145" s="180">
        <v>42277</v>
      </c>
      <c r="J145" s="181">
        <v>0.65776620370370364</v>
      </c>
      <c r="K145" s="191" t="str">
        <f t="shared" si="28"/>
        <v>2xEVHG-42277</v>
      </c>
      <c r="L145" s="117"/>
      <c r="M145" s="117"/>
      <c r="N145" s="117"/>
      <c r="O145" s="117"/>
      <c r="P145" s="117" t="s">
        <v>476</v>
      </c>
      <c r="Q145" s="117" t="s">
        <v>38</v>
      </c>
      <c r="R145" s="15" t="s">
        <v>499</v>
      </c>
      <c r="S145" s="15">
        <v>0</v>
      </c>
      <c r="T145" s="184">
        <v>2.6593396332597101E-2</v>
      </c>
      <c r="U145" s="117" t="s">
        <v>476</v>
      </c>
      <c r="V145" s="182" t="s">
        <v>534</v>
      </c>
      <c r="W145">
        <v>8</v>
      </c>
      <c r="X145">
        <v>13</v>
      </c>
      <c r="Y145" s="179" t="s">
        <v>523</v>
      </c>
      <c r="Z145" s="179" t="s">
        <v>523</v>
      </c>
      <c r="AA145" s="117"/>
      <c r="AB145" s="15">
        <v>-34.385612000000002</v>
      </c>
      <c r="AC145" s="117"/>
      <c r="AD145" s="117"/>
      <c r="AE145" s="15">
        <v>24.496734799999999</v>
      </c>
      <c r="AF145" s="117"/>
      <c r="AG145" s="117"/>
      <c r="AH145" s="15">
        <v>-13.538887600000001</v>
      </c>
      <c r="AI145" s="117"/>
      <c r="AJ145" s="117"/>
      <c r="AK145" s="15">
        <v>55.367264470000002</v>
      </c>
      <c r="AL145" s="117"/>
      <c r="AM145" s="117"/>
      <c r="AN145" s="15">
        <v>18.968188690000002</v>
      </c>
      <c r="AO145" s="117"/>
      <c r="AP145" s="117"/>
      <c r="AQ145">
        <v>-3.69</v>
      </c>
      <c r="AR145" s="108"/>
      <c r="AS145" s="91">
        <v>34.979999999999997</v>
      </c>
      <c r="AT145">
        <v>-41.263993599999999</v>
      </c>
      <c r="AU145">
        <v>5.0001710000000003E-3</v>
      </c>
      <c r="AV145" s="117"/>
      <c r="AY145" s="117"/>
      <c r="AZ145">
        <v>60.442032670000003</v>
      </c>
      <c r="BA145">
        <v>1.5771339999999998E-2</v>
      </c>
      <c r="BB145" s="117"/>
      <c r="BC145" s="117"/>
      <c r="BD145" s="117"/>
      <c r="BE145" s="117"/>
      <c r="BF145" s="117"/>
      <c r="BG145" s="117"/>
      <c r="BH145" s="117"/>
      <c r="BI145" s="15">
        <v>-1.2775976689999999</v>
      </c>
      <c r="BJ145" s="117"/>
      <c r="BK145" s="15">
        <v>1.1271385E-2</v>
      </c>
      <c r="BL145" s="15">
        <v>5.5005734540000004</v>
      </c>
      <c r="BM145" s="117"/>
      <c r="BN145" s="117"/>
      <c r="BO145" s="15">
        <v>8.6632859999999994</v>
      </c>
      <c r="BP145" s="117"/>
      <c r="BQ145" s="117"/>
      <c r="BR145" s="15">
        <v>2.2767968E-2</v>
      </c>
      <c r="BS145" s="15">
        <v>1.0456334359999999</v>
      </c>
      <c r="BT145" s="15">
        <v>1.042348131</v>
      </c>
      <c r="BU145" s="184">
        <v>8.0656923000000005E-2</v>
      </c>
      <c r="BV145" s="117"/>
      <c r="BW145" s="117"/>
    </row>
    <row r="146" spans="1:75" ht="15.75" x14ac:dyDescent="0.25">
      <c r="A146" s="15" t="s">
        <v>502</v>
      </c>
      <c r="B146" s="117"/>
      <c r="C146" s="15" t="s">
        <v>497</v>
      </c>
      <c r="D146" s="15" t="s">
        <v>501</v>
      </c>
      <c r="E146" s="117"/>
      <c r="F146" s="117"/>
      <c r="G146" s="117" t="s">
        <v>476</v>
      </c>
      <c r="H146" s="178"/>
      <c r="I146" s="180">
        <v>42256</v>
      </c>
      <c r="J146" s="181">
        <v>0.79280092592592588</v>
      </c>
      <c r="K146" s="191" t="str">
        <f t="shared" si="28"/>
        <v>CarraraHG-42256</v>
      </c>
      <c r="L146" s="117"/>
      <c r="M146" s="117"/>
      <c r="N146" s="117"/>
      <c r="O146" s="117"/>
      <c r="P146" s="117" t="s">
        <v>476</v>
      </c>
      <c r="Q146" s="117" t="s">
        <v>38</v>
      </c>
      <c r="R146" s="15" t="s">
        <v>499</v>
      </c>
      <c r="S146" s="15">
        <v>0</v>
      </c>
      <c r="T146" s="184">
        <v>2.6593396332597101E-2</v>
      </c>
      <c r="U146" s="117" t="s">
        <v>476</v>
      </c>
      <c r="V146" s="182" t="s">
        <v>530</v>
      </c>
      <c r="W146">
        <v>20</v>
      </c>
      <c r="X146">
        <v>28</v>
      </c>
      <c r="Y146" s="179" t="s">
        <v>523</v>
      </c>
      <c r="Z146" s="179" t="s">
        <v>523</v>
      </c>
      <c r="AA146" s="117"/>
      <c r="AB146" s="15">
        <v>5.230497723</v>
      </c>
      <c r="AC146" s="117"/>
      <c r="AD146" s="117"/>
      <c r="AE146" s="15">
        <v>-1.3536794809999999</v>
      </c>
      <c r="AF146" s="117"/>
      <c r="AG146" s="117"/>
      <c r="AH146" s="15">
        <v>3.1068902079999998</v>
      </c>
      <c r="AI146" s="117"/>
      <c r="AJ146" s="117"/>
      <c r="AK146" s="15">
        <v>-4.8419836570000001</v>
      </c>
      <c r="AL146" s="117"/>
      <c r="AM146" s="117"/>
      <c r="AN146" s="15">
        <v>10.75170951</v>
      </c>
      <c r="AO146" s="117"/>
      <c r="AP146" s="117"/>
      <c r="AQ146">
        <v>-3.69</v>
      </c>
      <c r="AR146" s="108"/>
      <c r="AS146" s="91">
        <v>34.979999999999997</v>
      </c>
      <c r="AT146">
        <v>1.9383984670000001</v>
      </c>
      <c r="AU146">
        <v>1.0468626999999999E-2</v>
      </c>
      <c r="AV146" s="117"/>
      <c r="AY146" s="117"/>
      <c r="AZ146">
        <v>33.565320829999997</v>
      </c>
      <c r="BA146">
        <v>1.2692905000000001E-2</v>
      </c>
      <c r="BB146" s="117"/>
      <c r="BC146" s="117"/>
      <c r="BD146" s="117"/>
      <c r="BE146" s="117"/>
      <c r="BF146" s="117"/>
      <c r="BG146" s="117"/>
      <c r="BH146" s="117"/>
      <c r="BI146" s="15">
        <v>-0.947723596</v>
      </c>
      <c r="BJ146" s="117"/>
      <c r="BK146" s="15">
        <v>9.6363460000000005E-3</v>
      </c>
      <c r="BL146" s="15">
        <v>-2.1422131680000001</v>
      </c>
      <c r="BM146" s="117"/>
      <c r="BN146" s="117"/>
      <c r="BO146" s="15">
        <v>7.8271299560000003</v>
      </c>
      <c r="BP146" s="117"/>
      <c r="BQ146" s="117"/>
      <c r="BR146" s="15">
        <v>1.8617371000000001E-2</v>
      </c>
      <c r="BS146" s="15">
        <v>1.004118654</v>
      </c>
      <c r="BT146" s="15">
        <v>1.0021943099999999</v>
      </c>
      <c r="BU146" s="184">
        <v>9.6103857000000001E-2</v>
      </c>
      <c r="BV146" s="117"/>
      <c r="BW146" s="117"/>
    </row>
    <row r="147" spans="1:75" ht="15.75" x14ac:dyDescent="0.25">
      <c r="A147" s="15" t="s">
        <v>502</v>
      </c>
      <c r="B147" s="117"/>
      <c r="C147" s="15" t="s">
        <v>497</v>
      </c>
      <c r="D147" s="15" t="s">
        <v>501</v>
      </c>
      <c r="E147" s="117"/>
      <c r="F147" s="117"/>
      <c r="G147" s="117" t="s">
        <v>476</v>
      </c>
      <c r="H147" s="178"/>
      <c r="I147" s="180">
        <v>42261</v>
      </c>
      <c r="J147" s="181">
        <v>0.66641203703703711</v>
      </c>
      <c r="K147" s="191" t="str">
        <f t="shared" si="28"/>
        <v>CarraraHG-42261</v>
      </c>
      <c r="L147" s="117"/>
      <c r="M147" s="117"/>
      <c r="N147" s="117"/>
      <c r="O147" s="117"/>
      <c r="P147" s="117" t="s">
        <v>476</v>
      </c>
      <c r="Q147" s="117" t="s">
        <v>38</v>
      </c>
      <c r="R147" s="15" t="s">
        <v>499</v>
      </c>
      <c r="S147" s="15">
        <v>0</v>
      </c>
      <c r="T147" s="184">
        <v>2.6593396332597101E-2</v>
      </c>
      <c r="U147" s="117" t="s">
        <v>476</v>
      </c>
      <c r="V147" s="182" t="s">
        <v>531</v>
      </c>
      <c r="W147">
        <v>1</v>
      </c>
      <c r="X147">
        <v>2</v>
      </c>
      <c r="Y147" s="179" t="s">
        <v>523</v>
      </c>
      <c r="Z147" s="179" t="s">
        <v>523</v>
      </c>
      <c r="AA147" s="117"/>
      <c r="AB147" s="15">
        <v>5.2345837089999998</v>
      </c>
      <c r="AC147" s="117"/>
      <c r="AD147" s="117"/>
      <c r="AE147" s="15">
        <v>-4.5321322439999996</v>
      </c>
      <c r="AF147" s="117"/>
      <c r="AG147" s="117"/>
      <c r="AH147" s="15">
        <v>-5.6601315999999999E-2</v>
      </c>
      <c r="AI147" s="117"/>
      <c r="AJ147" s="117"/>
      <c r="AK147" s="15">
        <v>-12.23915178</v>
      </c>
      <c r="AL147" s="117"/>
      <c r="AM147" s="117"/>
      <c r="AN147" s="15">
        <v>12.214406800000001</v>
      </c>
      <c r="AO147" s="117"/>
      <c r="AP147" s="117"/>
      <c r="AQ147">
        <v>-3.69</v>
      </c>
      <c r="AR147" s="108"/>
      <c r="AS147" s="91">
        <v>34.979999999999997</v>
      </c>
      <c r="AT147">
        <v>2.0606722120000001</v>
      </c>
      <c r="AU147">
        <v>6.6138560000000004E-3</v>
      </c>
      <c r="AV147" s="117"/>
      <c r="AY147" s="117"/>
      <c r="AZ147">
        <v>30.272150450000002</v>
      </c>
      <c r="BA147">
        <v>2.3126847999999998E-2</v>
      </c>
      <c r="BB147" s="117"/>
      <c r="BC147" s="117"/>
      <c r="BD147" s="117"/>
      <c r="BE147" s="117"/>
      <c r="BF147" s="117"/>
      <c r="BG147" s="117"/>
      <c r="BH147" s="117"/>
      <c r="BI147" s="15">
        <v>-0.97615462799999997</v>
      </c>
      <c r="BJ147" s="117"/>
      <c r="BK147" s="15">
        <v>8.6524810000000001E-3</v>
      </c>
      <c r="BL147" s="15">
        <v>-3.22456605</v>
      </c>
      <c r="BM147" s="117"/>
      <c r="BN147" s="117"/>
      <c r="BO147" s="15">
        <v>15.624028819999999</v>
      </c>
      <c r="BP147" s="117"/>
      <c r="BQ147" s="117"/>
      <c r="BR147" s="15">
        <v>1.9389646999999999E-2</v>
      </c>
      <c r="BS147" s="15">
        <v>1.0446983489999999</v>
      </c>
      <c r="BT147" s="15">
        <v>1.043553137</v>
      </c>
      <c r="BU147" s="184">
        <v>0.115018619</v>
      </c>
      <c r="BV147" s="117"/>
      <c r="BW147" s="117"/>
    </row>
    <row r="148" spans="1:75" ht="15.75" x14ac:dyDescent="0.25">
      <c r="A148" s="15" t="s">
        <v>502</v>
      </c>
      <c r="B148" s="117"/>
      <c r="C148" s="15" t="s">
        <v>497</v>
      </c>
      <c r="D148" s="15" t="s">
        <v>501</v>
      </c>
      <c r="E148" s="117"/>
      <c r="F148" s="117"/>
      <c r="G148" s="117" t="s">
        <v>476</v>
      </c>
      <c r="H148" s="178"/>
      <c r="I148" s="180">
        <v>42268</v>
      </c>
      <c r="J148" s="181">
        <v>0.53287037037037044</v>
      </c>
      <c r="K148" s="191" t="str">
        <f t="shared" si="28"/>
        <v>CarraraHG-42268</v>
      </c>
      <c r="L148" s="117"/>
      <c r="M148" s="117"/>
      <c r="N148" s="117"/>
      <c r="O148" s="117"/>
      <c r="P148" s="117" t="s">
        <v>476</v>
      </c>
      <c r="Q148" s="117" t="s">
        <v>38</v>
      </c>
      <c r="R148" s="15" t="s">
        <v>499</v>
      </c>
      <c r="S148" s="15">
        <v>0</v>
      </c>
      <c r="T148" s="184">
        <v>2.6593396332597101E-2</v>
      </c>
      <c r="U148" s="117" t="s">
        <v>476</v>
      </c>
      <c r="V148" s="182" t="s">
        <v>532</v>
      </c>
      <c r="W148">
        <v>3</v>
      </c>
      <c r="X148">
        <v>7</v>
      </c>
      <c r="Y148" s="179" t="s">
        <v>523</v>
      </c>
      <c r="Z148" s="179" t="s">
        <v>523</v>
      </c>
      <c r="AA148" s="117"/>
      <c r="AB148" s="15">
        <v>5.0472563739999998</v>
      </c>
      <c r="AC148" s="117"/>
      <c r="AD148" s="117"/>
      <c r="AE148" s="15">
        <v>0.621642841</v>
      </c>
      <c r="AF148" s="117"/>
      <c r="AG148" s="117"/>
      <c r="AH148" s="15">
        <v>4.9574714039999996</v>
      </c>
      <c r="AI148" s="117"/>
      <c r="AJ148" s="117"/>
      <c r="AK148" s="15">
        <v>-7.6783160000000003E-2</v>
      </c>
      <c r="AL148" s="117"/>
      <c r="AM148" s="117"/>
      <c r="AN148" s="15">
        <v>6.7511986820000001</v>
      </c>
      <c r="AO148" s="117"/>
      <c r="AP148" s="117"/>
      <c r="AQ148">
        <v>-3.69</v>
      </c>
      <c r="AR148" s="108"/>
      <c r="AS148" s="91">
        <v>34.979999999999997</v>
      </c>
      <c r="AT148">
        <v>1.669782466</v>
      </c>
      <c r="AU148">
        <v>7.740752E-3</v>
      </c>
      <c r="AV148" s="117"/>
      <c r="AY148" s="117"/>
      <c r="AZ148">
        <v>35.612357699999997</v>
      </c>
      <c r="BA148">
        <v>2.0910768E-2</v>
      </c>
      <c r="BB148" s="117"/>
      <c r="BC148" s="117"/>
      <c r="BD148" s="117"/>
      <c r="BE148" s="117"/>
      <c r="BF148" s="117"/>
      <c r="BG148" s="117"/>
      <c r="BH148" s="117"/>
      <c r="BI148" s="15">
        <v>-0.85946669200000003</v>
      </c>
      <c r="BJ148" s="117"/>
      <c r="BK148" s="15">
        <v>1.0173132999999999E-2</v>
      </c>
      <c r="BL148" s="15">
        <v>-1.318783536</v>
      </c>
      <c r="BM148" s="117"/>
      <c r="BN148" s="117"/>
      <c r="BO148" s="15">
        <v>0.14175939600000001</v>
      </c>
      <c r="BP148" s="117"/>
      <c r="BQ148" s="117"/>
      <c r="BR148" s="15">
        <v>2.1053512999999999E-2</v>
      </c>
      <c r="BS148" s="15">
        <v>1.0466835640000001</v>
      </c>
      <c r="BT148" s="15">
        <v>1.0338556800000001</v>
      </c>
      <c r="BU148" s="184">
        <v>0.127216471</v>
      </c>
      <c r="BV148" s="117"/>
      <c r="BW148" s="117"/>
    </row>
    <row r="149" spans="1:75" ht="15.75" x14ac:dyDescent="0.25">
      <c r="A149" s="15" t="s">
        <v>502</v>
      </c>
      <c r="B149" s="117"/>
      <c r="C149" s="15" t="s">
        <v>497</v>
      </c>
      <c r="D149" s="15" t="s">
        <v>501</v>
      </c>
      <c r="E149" s="117"/>
      <c r="F149" s="117"/>
      <c r="G149" s="117" t="s">
        <v>476</v>
      </c>
      <c r="H149" s="178"/>
      <c r="I149" s="180">
        <v>42273</v>
      </c>
      <c r="J149" s="181">
        <v>0.8806250000000001</v>
      </c>
      <c r="K149" s="191" t="str">
        <f t="shared" si="28"/>
        <v>CarraraHG-42273</v>
      </c>
      <c r="L149" s="117"/>
      <c r="M149" s="117"/>
      <c r="N149" s="117"/>
      <c r="O149" s="117"/>
      <c r="P149" s="117" t="s">
        <v>476</v>
      </c>
      <c r="Q149" s="117" t="s">
        <v>38</v>
      </c>
      <c r="R149" s="15" t="s">
        <v>499</v>
      </c>
      <c r="S149" s="15">
        <v>0</v>
      </c>
      <c r="T149" s="184">
        <v>2.6593396332597101E-2</v>
      </c>
      <c r="U149" s="117" t="s">
        <v>476</v>
      </c>
      <c r="V149" s="182" t="s">
        <v>533</v>
      </c>
      <c r="W149">
        <v>8</v>
      </c>
      <c r="X149">
        <v>13</v>
      </c>
      <c r="Y149" s="179" t="s">
        <v>523</v>
      </c>
      <c r="Z149" s="179" t="s">
        <v>523</v>
      </c>
      <c r="AA149" s="117"/>
      <c r="AB149" s="15">
        <v>5.4871059640000004</v>
      </c>
      <c r="AC149" s="117"/>
      <c r="AD149" s="117"/>
      <c r="AE149" s="15">
        <v>-2.7468533499999999</v>
      </c>
      <c r="AF149" s="117"/>
      <c r="AG149" s="117"/>
      <c r="AH149" s="15">
        <v>1.9941745479999999</v>
      </c>
      <c r="AI149" s="117"/>
      <c r="AJ149" s="117"/>
      <c r="AK149" s="15">
        <v>-9.7374673779999998</v>
      </c>
      <c r="AL149" s="117"/>
      <c r="AM149" s="117"/>
      <c r="AN149" s="15">
        <v>16.01705836</v>
      </c>
      <c r="AO149" s="117"/>
      <c r="AP149" s="117"/>
      <c r="AQ149">
        <v>-3.69</v>
      </c>
      <c r="AR149" s="108"/>
      <c r="AS149" s="91">
        <v>34.979999999999997</v>
      </c>
      <c r="AT149">
        <v>2.263729551</v>
      </c>
      <c r="AU149">
        <v>5.0763910000000004E-3</v>
      </c>
      <c r="AV149" s="117"/>
      <c r="AY149" s="117"/>
      <c r="AZ149">
        <v>32.12127203</v>
      </c>
      <c r="BA149">
        <v>1.5142007000000001E-2</v>
      </c>
      <c r="BB149" s="117"/>
      <c r="BC149" s="117"/>
      <c r="BD149" s="117"/>
      <c r="BE149" s="117"/>
      <c r="BF149" s="117"/>
      <c r="BG149" s="117"/>
      <c r="BH149" s="117"/>
      <c r="BI149" s="15">
        <v>-0.94826629399999995</v>
      </c>
      <c r="BJ149" s="117"/>
      <c r="BK149" s="15">
        <v>9.0086360000000004E-3</v>
      </c>
      <c r="BL149" s="15">
        <v>-4.2747224660000001</v>
      </c>
      <c r="BM149" s="117"/>
      <c r="BN149" s="117"/>
      <c r="BO149" s="15">
        <v>15.584192850000001</v>
      </c>
      <c r="BP149" s="117"/>
      <c r="BQ149" s="117"/>
      <c r="BR149" s="15">
        <v>2.2367577E-2</v>
      </c>
      <c r="BS149" s="15">
        <v>1.0355718279999999</v>
      </c>
      <c r="BT149" s="15">
        <v>1.0492032920000001</v>
      </c>
      <c r="BU149" s="184">
        <v>0.110462027</v>
      </c>
      <c r="BV149" s="117"/>
      <c r="BW149" s="117"/>
    </row>
    <row r="150" spans="1:75" ht="15.75" x14ac:dyDescent="0.25">
      <c r="A150" s="15" t="s">
        <v>502</v>
      </c>
      <c r="B150" s="117"/>
      <c r="C150" s="15" t="s">
        <v>497</v>
      </c>
      <c r="D150" s="15" t="s">
        <v>501</v>
      </c>
      <c r="E150" s="117"/>
      <c r="F150" s="117"/>
      <c r="G150" s="117" t="s">
        <v>476</v>
      </c>
      <c r="H150" s="178"/>
      <c r="I150" s="180">
        <v>42275</v>
      </c>
      <c r="J150" s="181">
        <v>0.3498263888888889</v>
      </c>
      <c r="K150" s="191" t="str">
        <f t="shared" si="28"/>
        <v>CarraraHG-42275</v>
      </c>
      <c r="L150" s="117"/>
      <c r="M150" s="117"/>
      <c r="N150" s="117"/>
      <c r="O150" s="117"/>
      <c r="P150" s="117" t="s">
        <v>476</v>
      </c>
      <c r="Q150" s="117" t="s">
        <v>38</v>
      </c>
      <c r="R150" s="15" t="s">
        <v>499</v>
      </c>
      <c r="S150" s="15">
        <v>0</v>
      </c>
      <c r="T150" s="184">
        <v>2.6593396332597101E-2</v>
      </c>
      <c r="U150" s="117" t="s">
        <v>476</v>
      </c>
      <c r="V150" s="182" t="s">
        <v>533</v>
      </c>
      <c r="W150">
        <v>14</v>
      </c>
      <c r="X150">
        <v>21</v>
      </c>
      <c r="Y150" s="179" t="s">
        <v>523</v>
      </c>
      <c r="Z150" s="179" t="s">
        <v>523</v>
      </c>
      <c r="AA150" s="117"/>
      <c r="AB150" s="15">
        <v>5.6190442340000004</v>
      </c>
      <c r="AC150" s="117"/>
      <c r="AD150" s="117"/>
      <c r="AE150" s="15">
        <v>-0.22003783599999999</v>
      </c>
      <c r="AF150" s="117"/>
      <c r="AG150" s="117"/>
      <c r="AH150" s="15">
        <v>4.6461122709999998</v>
      </c>
      <c r="AI150" s="117"/>
      <c r="AJ150" s="117"/>
      <c r="AK150" s="15">
        <v>-3.0954599109999998</v>
      </c>
      <c r="AL150" s="117"/>
      <c r="AM150" s="117"/>
      <c r="AN150" s="15">
        <v>12.916561010000001</v>
      </c>
      <c r="AO150" s="117"/>
      <c r="AP150" s="117"/>
      <c r="AQ150">
        <v>-3.69</v>
      </c>
      <c r="AR150" s="108"/>
      <c r="AS150" s="91">
        <v>34.979999999999997</v>
      </c>
      <c r="AT150">
        <v>2.3107628839999999</v>
      </c>
      <c r="AU150">
        <v>4.5175720000000001E-3</v>
      </c>
      <c r="AV150" s="117"/>
      <c r="AY150" s="117"/>
      <c r="AZ150">
        <v>34.738970770000002</v>
      </c>
      <c r="BA150">
        <v>2.3794605999999999E-2</v>
      </c>
      <c r="BB150" s="117"/>
      <c r="BC150" s="117"/>
      <c r="BD150" s="117"/>
      <c r="BE150" s="117"/>
      <c r="BF150" s="117"/>
      <c r="BG150" s="117"/>
      <c r="BH150" s="117"/>
      <c r="BI150" s="15">
        <v>-0.92860712700000003</v>
      </c>
      <c r="BJ150" s="117"/>
      <c r="BK150" s="15">
        <v>9.0782310000000008E-3</v>
      </c>
      <c r="BL150" s="15">
        <v>-2.6565764930000002</v>
      </c>
      <c r="BM150" s="117"/>
      <c r="BN150" s="117"/>
      <c r="BO150" s="15">
        <v>7.3214770739999997</v>
      </c>
      <c r="BP150" s="117"/>
      <c r="BQ150" s="117"/>
      <c r="BR150" s="15">
        <v>2.2367577E-2</v>
      </c>
      <c r="BS150" s="15">
        <v>1.0355718279999999</v>
      </c>
      <c r="BT150" s="15">
        <v>1.0492032920000001</v>
      </c>
      <c r="BU150" s="184">
        <v>6.5965020999999999E-2</v>
      </c>
      <c r="BV150" s="117"/>
      <c r="BW150" s="117"/>
    </row>
    <row r="151" spans="1:75" ht="15.75" x14ac:dyDescent="0.25">
      <c r="A151" s="15" t="s">
        <v>502</v>
      </c>
      <c r="B151" s="117"/>
      <c r="C151" s="15" t="s">
        <v>497</v>
      </c>
      <c r="D151" s="15" t="s">
        <v>501</v>
      </c>
      <c r="E151" s="117"/>
      <c r="F151" s="117"/>
      <c r="G151" s="117" t="s">
        <v>476</v>
      </c>
      <c r="H151" s="178"/>
      <c r="I151" s="180">
        <v>42280</v>
      </c>
      <c r="J151" s="181">
        <v>0.29920138888888886</v>
      </c>
      <c r="K151" s="191" t="str">
        <f t="shared" si="28"/>
        <v>CarraraHG-42280</v>
      </c>
      <c r="L151" s="117"/>
      <c r="M151" s="117"/>
      <c r="N151" s="117"/>
      <c r="O151" s="117"/>
      <c r="P151" s="117" t="s">
        <v>476</v>
      </c>
      <c r="Q151" s="117" t="s">
        <v>38</v>
      </c>
      <c r="R151" s="15" t="s">
        <v>499</v>
      </c>
      <c r="S151" s="15">
        <v>0</v>
      </c>
      <c r="T151" s="184">
        <v>2.6593396332597101E-2</v>
      </c>
      <c r="U151" s="117" t="s">
        <v>476</v>
      </c>
      <c r="V151" s="182" t="s">
        <v>534</v>
      </c>
      <c r="W151">
        <v>14</v>
      </c>
      <c r="X151">
        <v>21</v>
      </c>
      <c r="Y151" s="179" t="s">
        <v>523</v>
      </c>
      <c r="Z151" s="179" t="s">
        <v>523</v>
      </c>
      <c r="AA151" s="117"/>
      <c r="AB151" s="15">
        <v>5.2737966160000003</v>
      </c>
      <c r="AC151" s="117"/>
      <c r="AD151" s="117"/>
      <c r="AE151" s="15">
        <v>-2.341615778</v>
      </c>
      <c r="AF151" s="117"/>
      <c r="AG151" s="117"/>
      <c r="AH151" s="15">
        <v>2.2382146089999999</v>
      </c>
      <c r="AI151" s="117"/>
      <c r="AJ151" s="117"/>
      <c r="AK151" s="15">
        <v>-8.5635914290000006</v>
      </c>
      <c r="AL151" s="117"/>
      <c r="AM151" s="117"/>
      <c r="AN151" s="15">
        <v>11.14832273</v>
      </c>
      <c r="AO151" s="117"/>
      <c r="AP151" s="117"/>
      <c r="AQ151">
        <v>-3.69</v>
      </c>
      <c r="AR151" s="108"/>
      <c r="AS151" s="91">
        <v>34.979999999999997</v>
      </c>
      <c r="AT151">
        <v>2.0212079969999999</v>
      </c>
      <c r="AU151">
        <v>4.6621020000000004E-3</v>
      </c>
      <c r="AV151" s="117"/>
      <c r="AY151" s="117"/>
      <c r="AZ151">
        <v>32.541629970000002</v>
      </c>
      <c r="BA151">
        <v>1.5666868E-2</v>
      </c>
      <c r="BB151" s="117"/>
      <c r="BC151" s="117"/>
      <c r="BD151" s="117"/>
      <c r="BE151" s="117"/>
      <c r="BF151" s="117"/>
      <c r="BG151" s="117"/>
      <c r="BH151" s="117"/>
      <c r="BI151" s="15">
        <v>-0.88540552900000002</v>
      </c>
      <c r="BJ151" s="117"/>
      <c r="BK151" s="15">
        <v>8.9605929999999993E-3</v>
      </c>
      <c r="BL151" s="15">
        <v>-3.904071675</v>
      </c>
      <c r="BM151" s="117"/>
      <c r="BN151" s="117"/>
      <c r="BO151" s="15">
        <v>10.139153329999999</v>
      </c>
      <c r="BP151" s="117"/>
      <c r="BQ151" s="117"/>
      <c r="BR151" s="15">
        <v>2.2767968E-2</v>
      </c>
      <c r="BS151" s="15">
        <v>1.0456334359999999</v>
      </c>
      <c r="BT151" s="15">
        <v>1.042348131</v>
      </c>
      <c r="BU151" s="184">
        <v>0.163887861</v>
      </c>
      <c r="BV151" s="117"/>
      <c r="BW151" s="117"/>
    </row>
    <row r="152" spans="1:75" ht="15.75" x14ac:dyDescent="0.25">
      <c r="A152" s="15" t="s">
        <v>503</v>
      </c>
      <c r="B152" s="117"/>
      <c r="C152" s="15" t="s">
        <v>497</v>
      </c>
      <c r="D152" s="15" t="s">
        <v>498</v>
      </c>
      <c r="E152" s="117"/>
      <c r="F152" s="117"/>
      <c r="G152" s="117" t="s">
        <v>476</v>
      </c>
      <c r="H152" s="178"/>
      <c r="I152" s="180">
        <v>42257</v>
      </c>
      <c r="J152" s="181">
        <v>0.49076388888888894</v>
      </c>
      <c r="K152" s="191" t="str">
        <f t="shared" si="28"/>
        <v>Evap25C-42257</v>
      </c>
      <c r="L152" s="117"/>
      <c r="M152" s="117"/>
      <c r="N152" s="117"/>
      <c r="O152" s="117"/>
      <c r="P152" s="117" t="s">
        <v>476</v>
      </c>
      <c r="Q152" s="117" t="s">
        <v>38</v>
      </c>
      <c r="R152" s="15" t="s">
        <v>499</v>
      </c>
      <c r="S152" s="15">
        <v>0</v>
      </c>
      <c r="T152" s="184">
        <v>0.91461111551405205</v>
      </c>
      <c r="U152" s="117" t="s">
        <v>476</v>
      </c>
      <c r="V152" s="182" t="s">
        <v>530</v>
      </c>
      <c r="W152">
        <v>20</v>
      </c>
      <c r="X152">
        <v>28</v>
      </c>
      <c r="Y152" s="179" t="s">
        <v>523</v>
      </c>
      <c r="Z152" s="179" t="s">
        <v>523</v>
      </c>
      <c r="AA152" s="117"/>
      <c r="AB152" s="15">
        <v>-35.201527409999997</v>
      </c>
      <c r="AC152" s="117"/>
      <c r="AD152" s="117"/>
      <c r="AE152" s="15">
        <v>11.02299139</v>
      </c>
      <c r="AF152" s="117"/>
      <c r="AG152" s="117"/>
      <c r="AH152" s="15">
        <v>-26.435675150000002</v>
      </c>
      <c r="AI152" s="117"/>
      <c r="AJ152" s="117"/>
      <c r="AK152" s="15">
        <v>22.83562839</v>
      </c>
      <c r="AL152" s="117"/>
      <c r="AM152" s="117"/>
      <c r="AN152" s="15">
        <v>19.741348599999998</v>
      </c>
      <c r="AO152" s="117"/>
      <c r="AP152" s="117"/>
      <c r="AQ152">
        <v>-3.69</v>
      </c>
      <c r="AR152" s="108"/>
      <c r="AS152" s="91">
        <v>34.979999999999997</v>
      </c>
      <c r="AT152">
        <v>-41.639115339999996</v>
      </c>
      <c r="AU152">
        <v>5.7867329999999996E-3</v>
      </c>
      <c r="AV152" s="117"/>
      <c r="AY152" s="117"/>
      <c r="AZ152">
        <v>46.483108430000001</v>
      </c>
      <c r="BA152">
        <v>1.4072542E-2</v>
      </c>
      <c r="BB152" s="117"/>
      <c r="BC152" s="117"/>
      <c r="BD152" s="117"/>
      <c r="BE152" s="117"/>
      <c r="BF152" s="117"/>
      <c r="BG152" s="117"/>
      <c r="BH152" s="117"/>
      <c r="BI152" s="15">
        <v>-0.561299565</v>
      </c>
      <c r="BJ152" s="117"/>
      <c r="BK152" s="15">
        <v>9.9719249999999995E-3</v>
      </c>
      <c r="BL152" s="15">
        <v>0.65332099300000002</v>
      </c>
      <c r="BM152" s="117"/>
      <c r="BN152" s="117"/>
      <c r="BO152" s="15">
        <v>36.942933920000002</v>
      </c>
      <c r="BP152" s="117"/>
      <c r="BQ152" s="117"/>
      <c r="BR152" s="15">
        <v>1.8617371000000001E-2</v>
      </c>
      <c r="BS152" s="15">
        <v>1.004118654</v>
      </c>
      <c r="BT152" s="15">
        <v>1.0021943099999999</v>
      </c>
      <c r="BU152" s="184">
        <v>1.017769433</v>
      </c>
      <c r="BV152" s="117"/>
      <c r="BW152" s="117"/>
    </row>
    <row r="153" spans="1:75" ht="15.75" x14ac:dyDescent="0.25">
      <c r="A153" s="15" t="s">
        <v>503</v>
      </c>
      <c r="B153" s="117"/>
      <c r="C153" s="15" t="s">
        <v>497</v>
      </c>
      <c r="D153" s="15" t="s">
        <v>498</v>
      </c>
      <c r="E153" s="117"/>
      <c r="F153" s="117"/>
      <c r="G153" s="117" t="s">
        <v>476</v>
      </c>
      <c r="H153" s="178"/>
      <c r="I153" s="180">
        <v>42257</v>
      </c>
      <c r="J153" s="181">
        <v>0.83046296296296296</v>
      </c>
      <c r="K153" s="191" t="str">
        <f t="shared" si="28"/>
        <v>Evap25C-42257</v>
      </c>
      <c r="L153" s="117"/>
      <c r="M153" s="117"/>
      <c r="N153" s="117"/>
      <c r="O153" s="117"/>
      <c r="P153" s="117" t="s">
        <v>476</v>
      </c>
      <c r="Q153" s="117" t="s">
        <v>38</v>
      </c>
      <c r="R153" s="15" t="s">
        <v>499</v>
      </c>
      <c r="S153" s="15">
        <v>0</v>
      </c>
      <c r="T153" s="184">
        <v>0.91461111551405205</v>
      </c>
      <c r="U153" s="117" t="s">
        <v>476</v>
      </c>
      <c r="V153" s="182" t="s">
        <v>530</v>
      </c>
      <c r="W153">
        <v>1</v>
      </c>
      <c r="X153">
        <v>2</v>
      </c>
      <c r="Y153" s="179" t="s">
        <v>523</v>
      </c>
      <c r="Z153" s="179" t="s">
        <v>523</v>
      </c>
      <c r="AA153" s="117"/>
      <c r="AB153" s="15">
        <v>-35.016846309999998</v>
      </c>
      <c r="AC153" s="117"/>
      <c r="AD153" s="117"/>
      <c r="AE153" s="15">
        <v>11.352306309999999</v>
      </c>
      <c r="AF153" s="117"/>
      <c r="AG153" s="117"/>
      <c r="AH153" s="15">
        <v>-25.94281805</v>
      </c>
      <c r="AI153" s="117"/>
      <c r="AJ153" s="117"/>
      <c r="AK153" s="15">
        <v>23.925780469999999</v>
      </c>
      <c r="AL153" s="117"/>
      <c r="AM153" s="117"/>
      <c r="AN153" s="15">
        <v>18.53705609</v>
      </c>
      <c r="AO153" s="117"/>
      <c r="AP153" s="117"/>
      <c r="AQ153">
        <v>-3.69</v>
      </c>
      <c r="AR153" s="108"/>
      <c r="AS153" s="91">
        <v>34.979999999999997</v>
      </c>
      <c r="AT153">
        <v>-41.4542924</v>
      </c>
      <c r="AU153">
        <v>5.815878E-3</v>
      </c>
      <c r="AV153" s="117"/>
      <c r="AY153" s="117"/>
      <c r="AZ153">
        <v>46.823891979999999</v>
      </c>
      <c r="BA153">
        <v>1.2051714E-2</v>
      </c>
      <c r="BB153" s="117"/>
      <c r="BC153" s="117"/>
      <c r="BD153" s="117"/>
      <c r="BE153" s="117"/>
      <c r="BF153" s="117"/>
      <c r="BG153" s="117"/>
      <c r="BH153" s="117"/>
      <c r="BI153" s="15">
        <v>-0.57286618</v>
      </c>
      <c r="BJ153" s="117"/>
      <c r="BK153" s="15">
        <v>1.0256694E-2</v>
      </c>
      <c r="BL153" s="15">
        <v>1.0675833809999999</v>
      </c>
      <c r="BM153" s="117"/>
      <c r="BN153" s="117"/>
      <c r="BO153" s="15">
        <v>34.844525109999999</v>
      </c>
      <c r="BP153" s="117"/>
      <c r="BQ153" s="117"/>
      <c r="BR153" s="15">
        <v>1.8617371000000001E-2</v>
      </c>
      <c r="BS153" s="15">
        <v>1.004118654</v>
      </c>
      <c r="BT153" s="15">
        <v>1.0021943099999999</v>
      </c>
      <c r="BU153" s="184">
        <v>0.99646673299999999</v>
      </c>
      <c r="BV153" s="117"/>
      <c r="BW153" s="117"/>
    </row>
    <row r="154" spans="1:75" ht="15.75" x14ac:dyDescent="0.25">
      <c r="A154" s="15" t="s">
        <v>503</v>
      </c>
      <c r="B154" s="117"/>
      <c r="C154" s="15" t="s">
        <v>497</v>
      </c>
      <c r="D154" s="15" t="s">
        <v>498</v>
      </c>
      <c r="E154" s="117"/>
      <c r="F154" s="117"/>
      <c r="G154" s="117" t="s">
        <v>476</v>
      </c>
      <c r="H154" s="178"/>
      <c r="I154" s="180">
        <v>42261</v>
      </c>
      <c r="J154" s="181">
        <v>0.34457175925925926</v>
      </c>
      <c r="K154" s="191" t="str">
        <f t="shared" si="28"/>
        <v>Evap25C-42261</v>
      </c>
      <c r="L154" s="117"/>
      <c r="M154" s="117"/>
      <c r="N154" s="117"/>
      <c r="O154" s="117"/>
      <c r="P154" s="117" t="s">
        <v>476</v>
      </c>
      <c r="Q154" s="117" t="s">
        <v>38</v>
      </c>
      <c r="R154" s="15" t="s">
        <v>499</v>
      </c>
      <c r="S154" s="15">
        <v>0</v>
      </c>
      <c r="T154" s="184">
        <v>0.91461111551405205</v>
      </c>
      <c r="U154" s="117" t="s">
        <v>476</v>
      </c>
      <c r="V154" s="182" t="s">
        <v>531</v>
      </c>
      <c r="W154">
        <v>1</v>
      </c>
      <c r="X154">
        <v>2</v>
      </c>
      <c r="Y154" s="179" t="s">
        <v>523</v>
      </c>
      <c r="Z154" s="179" t="s">
        <v>523</v>
      </c>
      <c r="AA154" s="117"/>
      <c r="AB154" s="15">
        <v>-34.748732349999997</v>
      </c>
      <c r="AC154" s="117"/>
      <c r="AD154" s="117"/>
      <c r="AE154" s="15">
        <v>11.70380907</v>
      </c>
      <c r="AF154" s="117"/>
      <c r="AG154" s="117"/>
      <c r="AH154" s="15">
        <v>-25.372467220000001</v>
      </c>
      <c r="AI154" s="117"/>
      <c r="AJ154" s="117"/>
      <c r="AK154" s="15">
        <v>25.144982250000002</v>
      </c>
      <c r="AL154" s="117"/>
      <c r="AM154" s="117"/>
      <c r="AN154" s="15">
        <v>13.03011693</v>
      </c>
      <c r="AO154" s="117"/>
      <c r="AP154" s="117"/>
      <c r="AQ154">
        <v>-3.69</v>
      </c>
      <c r="AR154" s="108"/>
      <c r="AS154" s="91">
        <v>34.979999999999997</v>
      </c>
      <c r="AT154">
        <v>-41.181305399999999</v>
      </c>
      <c r="AU154">
        <v>5.9577930000000003E-3</v>
      </c>
      <c r="AV154" s="117"/>
      <c r="AY154" s="117"/>
      <c r="AZ154">
        <v>47.18746968</v>
      </c>
      <c r="BA154">
        <v>1.3034106E-2</v>
      </c>
      <c r="BB154" s="117"/>
      <c r="BC154" s="117"/>
      <c r="BD154" s="117"/>
      <c r="BE154" s="117"/>
      <c r="BF154" s="117"/>
      <c r="BG154" s="117"/>
      <c r="BH154" s="117"/>
      <c r="BI154" s="15">
        <v>-0.61588014300000005</v>
      </c>
      <c r="BJ154" s="117"/>
      <c r="BK154" s="15">
        <v>1.0053467999999999E-2</v>
      </c>
      <c r="BL154" s="15">
        <v>1.5632523119999999</v>
      </c>
      <c r="BM154" s="117"/>
      <c r="BN154" s="117"/>
      <c r="BO154" s="15">
        <v>28.241997019999999</v>
      </c>
      <c r="BP154" s="117"/>
      <c r="BQ154" s="117"/>
      <c r="BR154" s="15">
        <v>1.9389646999999999E-2</v>
      </c>
      <c r="BS154" s="15">
        <v>1.0446983489999999</v>
      </c>
      <c r="BT154" s="15">
        <v>1.043553137</v>
      </c>
      <c r="BU154" s="184">
        <v>1.002870237</v>
      </c>
      <c r="BV154" s="117"/>
      <c r="BW154" s="117"/>
    </row>
    <row r="155" spans="1:75" ht="15.75" x14ac:dyDescent="0.25">
      <c r="A155" s="15" t="s">
        <v>503</v>
      </c>
      <c r="B155" s="117"/>
      <c r="C155" s="15" t="s">
        <v>497</v>
      </c>
      <c r="D155" s="15" t="s">
        <v>498</v>
      </c>
      <c r="E155" s="117"/>
      <c r="F155" s="117"/>
      <c r="G155" s="117" t="s">
        <v>476</v>
      </c>
      <c r="H155" s="178"/>
      <c r="I155" s="180">
        <v>42264</v>
      </c>
      <c r="J155" s="181">
        <v>0.36895833333333333</v>
      </c>
      <c r="K155" s="191" t="str">
        <f t="shared" si="28"/>
        <v>Evap25C-42264</v>
      </c>
      <c r="L155" s="117"/>
      <c r="M155" s="117"/>
      <c r="N155" s="117"/>
      <c r="O155" s="117"/>
      <c r="P155" s="117" t="s">
        <v>476</v>
      </c>
      <c r="Q155" s="117" t="s">
        <v>38</v>
      </c>
      <c r="R155" s="15" t="s">
        <v>499</v>
      </c>
      <c r="S155" s="15">
        <v>0</v>
      </c>
      <c r="T155" s="184">
        <v>0.91461111551405205</v>
      </c>
      <c r="U155" s="117" t="s">
        <v>476</v>
      </c>
      <c r="V155" s="182" t="s">
        <v>532</v>
      </c>
      <c r="W155">
        <v>3</v>
      </c>
      <c r="X155">
        <v>7</v>
      </c>
      <c r="Y155" s="179" t="s">
        <v>523</v>
      </c>
      <c r="Z155" s="179" t="s">
        <v>523</v>
      </c>
      <c r="AA155" s="117"/>
      <c r="AB155" s="15">
        <v>-35.40020818</v>
      </c>
      <c r="AC155" s="117"/>
      <c r="AD155" s="117"/>
      <c r="AE155" s="15">
        <v>10.70631704</v>
      </c>
      <c r="AF155" s="117"/>
      <c r="AG155" s="117"/>
      <c r="AH155" s="15">
        <v>-27.02614835</v>
      </c>
      <c r="AI155" s="117"/>
      <c r="AJ155" s="117"/>
      <c r="AK155" s="15">
        <v>23.638232689999999</v>
      </c>
      <c r="AL155" s="117"/>
      <c r="AM155" s="117"/>
      <c r="AN155" s="15">
        <v>13.777047019999999</v>
      </c>
      <c r="AO155" s="117"/>
      <c r="AP155" s="117"/>
      <c r="AQ155">
        <v>-3.69</v>
      </c>
      <c r="AR155" s="108"/>
      <c r="AS155" s="91">
        <v>34.979999999999997</v>
      </c>
      <c r="AT155">
        <v>-41.839332749999997</v>
      </c>
      <c r="AU155">
        <v>6.4642670000000001E-3</v>
      </c>
      <c r="AV155" s="117"/>
      <c r="AY155" s="117"/>
      <c r="AZ155">
        <v>46.155454880000001</v>
      </c>
      <c r="BA155">
        <v>2.5182477000000002E-2</v>
      </c>
      <c r="BB155" s="117"/>
      <c r="BC155" s="117"/>
      <c r="BD155" s="117"/>
      <c r="BE155" s="117"/>
      <c r="BF155" s="117"/>
      <c r="BG155" s="117"/>
      <c r="BH155" s="117"/>
      <c r="BI155" s="15">
        <v>-0.64739829299999996</v>
      </c>
      <c r="BJ155" s="117"/>
      <c r="BK155" s="15">
        <v>1.0604789E-2</v>
      </c>
      <c r="BL155" s="15">
        <v>2.066142761</v>
      </c>
      <c r="BM155" s="117"/>
      <c r="BN155" s="117"/>
      <c r="BO155" s="15">
        <v>31.739405680000001</v>
      </c>
      <c r="BP155" s="117"/>
      <c r="BQ155" s="117"/>
      <c r="BR155" s="15">
        <v>2.1053512999999999E-2</v>
      </c>
      <c r="BS155" s="15">
        <v>1.0466835640000001</v>
      </c>
      <c r="BT155" s="15">
        <v>1.0338556800000001</v>
      </c>
      <c r="BU155" s="184">
        <v>1.0348294229999999</v>
      </c>
      <c r="BV155" s="117"/>
      <c r="BW155" s="117"/>
    </row>
    <row r="156" spans="1:75" ht="15.75" x14ac:dyDescent="0.25">
      <c r="A156" s="15" t="s">
        <v>503</v>
      </c>
      <c r="B156" s="117"/>
      <c r="C156" s="15" t="s">
        <v>497</v>
      </c>
      <c r="D156" s="15" t="s">
        <v>498</v>
      </c>
      <c r="E156" s="117"/>
      <c r="F156" s="117"/>
      <c r="G156" s="117" t="s">
        <v>476</v>
      </c>
      <c r="H156" s="178"/>
      <c r="I156" s="180">
        <v>42267</v>
      </c>
      <c r="J156" s="181">
        <v>0.84921296296296289</v>
      </c>
      <c r="K156" s="191" t="str">
        <f t="shared" si="28"/>
        <v>Evap25C-42267</v>
      </c>
      <c r="L156" s="117"/>
      <c r="M156" s="117"/>
      <c r="N156" s="117"/>
      <c r="O156" s="117"/>
      <c r="P156" s="117" t="s">
        <v>476</v>
      </c>
      <c r="Q156" s="117" t="s">
        <v>38</v>
      </c>
      <c r="R156" s="15" t="s">
        <v>499</v>
      </c>
      <c r="S156" s="15">
        <v>0</v>
      </c>
      <c r="T156" s="184">
        <v>0.91461111551405205</v>
      </c>
      <c r="U156" s="117" t="s">
        <v>476</v>
      </c>
      <c r="V156" s="182" t="s">
        <v>532</v>
      </c>
      <c r="W156">
        <v>8</v>
      </c>
      <c r="X156">
        <v>13</v>
      </c>
      <c r="Y156" s="179" t="s">
        <v>523</v>
      </c>
      <c r="Z156" s="179" t="s">
        <v>523</v>
      </c>
      <c r="AA156" s="117"/>
      <c r="AB156" s="15">
        <v>-35.308565819999998</v>
      </c>
      <c r="AC156" s="117"/>
      <c r="AD156" s="117"/>
      <c r="AE156" s="15">
        <v>10.91071657</v>
      </c>
      <c r="AF156" s="117"/>
      <c r="AG156" s="117"/>
      <c r="AH156" s="15">
        <v>-26.752999989999999</v>
      </c>
      <c r="AI156" s="117"/>
      <c r="AJ156" s="117"/>
      <c r="AK156" s="15">
        <v>23.4606928</v>
      </c>
      <c r="AL156" s="117"/>
      <c r="AM156" s="117"/>
      <c r="AN156" s="15">
        <v>15.68310282</v>
      </c>
      <c r="AO156" s="117"/>
      <c r="AP156" s="117"/>
      <c r="AQ156">
        <v>-3.69</v>
      </c>
      <c r="AR156" s="108"/>
      <c r="AS156" s="91">
        <v>34.979999999999997</v>
      </c>
      <c r="AT156">
        <v>-41.749131839999997</v>
      </c>
      <c r="AU156">
        <v>5.9671389999999998E-3</v>
      </c>
      <c r="AV156" s="117"/>
      <c r="AY156" s="117"/>
      <c r="AZ156">
        <v>46.367026690000003</v>
      </c>
      <c r="BA156">
        <v>1.2963436E-2</v>
      </c>
      <c r="BB156" s="117"/>
      <c r="BC156" s="117"/>
      <c r="BD156" s="117"/>
      <c r="BE156" s="117"/>
      <c r="BF156" s="117"/>
      <c r="BG156" s="117"/>
      <c r="BH156" s="117"/>
      <c r="BI156" s="15">
        <v>-0.66349133999999999</v>
      </c>
      <c r="BJ156" s="117"/>
      <c r="BK156" s="15">
        <v>1.2352497E-2</v>
      </c>
      <c r="BL156" s="15">
        <v>1.487249885</v>
      </c>
      <c r="BM156" s="117"/>
      <c r="BN156" s="117"/>
      <c r="BO156" s="15">
        <v>33.163992540000002</v>
      </c>
      <c r="BP156" s="117"/>
      <c r="BQ156" s="117"/>
      <c r="BR156" s="15">
        <v>2.1053512999999999E-2</v>
      </c>
      <c r="BS156" s="15">
        <v>1.0466835640000001</v>
      </c>
      <c r="BT156" s="15">
        <v>1.0338556800000001</v>
      </c>
      <c r="BU156" s="184">
        <v>1.0114544089999999</v>
      </c>
      <c r="BV156" s="117"/>
      <c r="BW156" s="117"/>
    </row>
    <row r="157" spans="1:75" ht="15.75" x14ac:dyDescent="0.25">
      <c r="A157" s="15" t="s">
        <v>503</v>
      </c>
      <c r="B157" s="117"/>
      <c r="C157" s="15" t="s">
        <v>497</v>
      </c>
      <c r="D157" s="15" t="s">
        <v>498</v>
      </c>
      <c r="E157" s="117"/>
      <c r="F157" s="117"/>
      <c r="G157" s="117" t="s">
        <v>476</v>
      </c>
      <c r="H157" s="178"/>
      <c r="I157" s="180">
        <v>42270</v>
      </c>
      <c r="J157" s="181">
        <v>0.60381944444444446</v>
      </c>
      <c r="K157" s="191" t="str">
        <f t="shared" si="28"/>
        <v>Evap25C-42270</v>
      </c>
      <c r="L157" s="117"/>
      <c r="M157" s="117"/>
      <c r="N157" s="117"/>
      <c r="O157" s="117"/>
      <c r="P157" s="117" t="s">
        <v>476</v>
      </c>
      <c r="Q157" s="117" t="s">
        <v>38</v>
      </c>
      <c r="R157" s="15" t="s">
        <v>499</v>
      </c>
      <c r="S157" s="15">
        <v>0</v>
      </c>
      <c r="T157" s="184">
        <v>0.91461111551405205</v>
      </c>
      <c r="U157" s="117" t="s">
        <v>476</v>
      </c>
      <c r="V157" s="182" t="s">
        <v>533</v>
      </c>
      <c r="W157">
        <v>8</v>
      </c>
      <c r="X157">
        <v>13</v>
      </c>
      <c r="Y157" s="179" t="s">
        <v>523</v>
      </c>
      <c r="Z157" s="179" t="s">
        <v>523</v>
      </c>
      <c r="AA157" s="117"/>
      <c r="AB157" s="15">
        <v>-34.979466340000002</v>
      </c>
      <c r="AC157" s="117"/>
      <c r="AD157" s="117"/>
      <c r="AE157" s="15">
        <v>11.35079032</v>
      </c>
      <c r="AF157" s="117"/>
      <c r="AG157" s="117"/>
      <c r="AH157" s="15">
        <v>-25.987920849999998</v>
      </c>
      <c r="AI157" s="117"/>
      <c r="AJ157" s="117"/>
      <c r="AK157" s="15">
        <v>24.656004029999998</v>
      </c>
      <c r="AL157" s="117"/>
      <c r="AM157" s="117"/>
      <c r="AN157" s="15">
        <v>15.46011094</v>
      </c>
      <c r="AO157" s="117"/>
      <c r="AP157" s="117"/>
      <c r="AQ157">
        <v>-3.69</v>
      </c>
      <c r="AR157" s="108"/>
      <c r="AS157" s="91">
        <v>34.979999999999997</v>
      </c>
      <c r="AT157">
        <v>-41.414371449999997</v>
      </c>
      <c r="AU157">
        <v>6.2156850000000003E-3</v>
      </c>
      <c r="AV157" s="117"/>
      <c r="AY157" s="117"/>
      <c r="AZ157">
        <v>46.822233689999997</v>
      </c>
      <c r="BA157">
        <v>2.3294753000000001E-2</v>
      </c>
      <c r="BB157" s="117"/>
      <c r="BC157" s="117"/>
      <c r="BD157" s="117"/>
      <c r="BE157" s="117"/>
      <c r="BF157" s="117"/>
      <c r="BG157" s="117"/>
      <c r="BH157" s="117"/>
      <c r="BI157" s="15">
        <v>-0.65767496700000005</v>
      </c>
      <c r="BJ157" s="117"/>
      <c r="BK157" s="15">
        <v>1.0155592E-2</v>
      </c>
      <c r="BL157" s="15">
        <v>1.7844934379999999</v>
      </c>
      <c r="BM157" s="117"/>
      <c r="BN157" s="117"/>
      <c r="BO157" s="15">
        <v>31.67864565</v>
      </c>
      <c r="BP157" s="117"/>
      <c r="BQ157" s="117"/>
      <c r="BR157" s="15">
        <v>2.2367577E-2</v>
      </c>
      <c r="BS157" s="15">
        <v>1.0355718279999999</v>
      </c>
      <c r="BT157" s="15">
        <v>1.0492032920000001</v>
      </c>
      <c r="BU157" s="184">
        <v>1.057238398</v>
      </c>
      <c r="BV157" s="117"/>
      <c r="BW157" s="117"/>
    </row>
    <row r="158" spans="1:75" ht="15.75" x14ac:dyDescent="0.25">
      <c r="A158" s="15" t="s">
        <v>503</v>
      </c>
      <c r="B158" s="117"/>
      <c r="C158" s="15" t="s">
        <v>497</v>
      </c>
      <c r="D158" s="15" t="s">
        <v>498</v>
      </c>
      <c r="E158" s="117"/>
      <c r="F158" s="117"/>
      <c r="G158" s="117" t="s">
        <v>476</v>
      </c>
      <c r="H158" s="178"/>
      <c r="I158" s="180">
        <v>42274</v>
      </c>
      <c r="J158" s="181">
        <v>0.38162037037037039</v>
      </c>
      <c r="K158" s="191" t="str">
        <f t="shared" si="28"/>
        <v>Evap25C-42274</v>
      </c>
      <c r="L158" s="117"/>
      <c r="M158" s="117"/>
      <c r="N158" s="117"/>
      <c r="O158" s="117"/>
      <c r="P158" s="117" t="s">
        <v>476</v>
      </c>
      <c r="Q158" s="117" t="s">
        <v>38</v>
      </c>
      <c r="R158" s="15" t="s">
        <v>499</v>
      </c>
      <c r="S158" s="15">
        <v>0</v>
      </c>
      <c r="T158" s="184">
        <v>0.91461111551405205</v>
      </c>
      <c r="U158" s="117" t="s">
        <v>476</v>
      </c>
      <c r="V158" s="182" t="s">
        <v>533</v>
      </c>
      <c r="W158">
        <v>14</v>
      </c>
      <c r="X158">
        <v>21</v>
      </c>
      <c r="Y158" s="179" t="s">
        <v>523</v>
      </c>
      <c r="Z158" s="179" t="s">
        <v>523</v>
      </c>
      <c r="AA158" s="117"/>
      <c r="AB158" s="15">
        <v>-34.777869430000003</v>
      </c>
      <c r="AC158" s="117"/>
      <c r="AD158" s="117"/>
      <c r="AE158" s="15">
        <v>11.21947378</v>
      </c>
      <c r="AF158" s="117"/>
      <c r="AG158" s="117"/>
      <c r="AH158" s="15">
        <v>-25.946116440000001</v>
      </c>
      <c r="AI158" s="117"/>
      <c r="AJ158" s="117"/>
      <c r="AK158" s="15">
        <v>25.769446689999999</v>
      </c>
      <c r="AL158" s="117"/>
      <c r="AM158" s="117"/>
      <c r="AN158" s="15">
        <v>9.7136551109999996</v>
      </c>
      <c r="AO158" s="117"/>
      <c r="AP158" s="117"/>
      <c r="AQ158">
        <v>-3.69</v>
      </c>
      <c r="AR158" s="108"/>
      <c r="AS158" s="91">
        <v>34.979999999999997</v>
      </c>
      <c r="AT158">
        <v>-41.194532709999997</v>
      </c>
      <c r="AU158">
        <v>9.008495E-3</v>
      </c>
      <c r="AV158" s="117"/>
      <c r="AY158" s="117"/>
      <c r="AZ158">
        <v>46.685699679999999</v>
      </c>
      <c r="BA158">
        <v>1.9485955999999999E-2</v>
      </c>
      <c r="BB158" s="117"/>
      <c r="BC158" s="117"/>
      <c r="BD158" s="117"/>
      <c r="BE158" s="117"/>
      <c r="BF158" s="117"/>
      <c r="BG158" s="117"/>
      <c r="BH158" s="117"/>
      <c r="BI158" s="15">
        <v>-0.70302368900000001</v>
      </c>
      <c r="BJ158" s="117"/>
      <c r="BK158" s="15">
        <v>1.0994781E-2</v>
      </c>
      <c r="BL158" s="15">
        <v>3.133575837</v>
      </c>
      <c r="BM158" s="117"/>
      <c r="BN158" s="117"/>
      <c r="BO158" s="15">
        <v>25.87275013</v>
      </c>
      <c r="BP158" s="117"/>
      <c r="BQ158" s="117"/>
      <c r="BR158" s="15">
        <v>2.2367577E-2</v>
      </c>
      <c r="BS158" s="15">
        <v>1.0355718279999999</v>
      </c>
      <c r="BT158" s="15">
        <v>1.0492032920000001</v>
      </c>
      <c r="BU158" s="184">
        <v>1.0079083209999999</v>
      </c>
      <c r="BV158" s="117"/>
      <c r="BW158" s="117"/>
    </row>
    <row r="159" spans="1:75" ht="15.75" x14ac:dyDescent="0.25">
      <c r="A159" s="15" t="s">
        <v>503</v>
      </c>
      <c r="B159" s="117"/>
      <c r="C159" s="15" t="s">
        <v>497</v>
      </c>
      <c r="D159" s="15" t="s">
        <v>498</v>
      </c>
      <c r="E159" s="117"/>
      <c r="F159" s="117"/>
      <c r="G159" s="117" t="s">
        <v>476</v>
      </c>
      <c r="H159" s="178"/>
      <c r="I159" s="180">
        <v>42278</v>
      </c>
      <c r="J159" s="181">
        <v>0.3692361111111111</v>
      </c>
      <c r="K159" s="191" t="str">
        <f t="shared" si="28"/>
        <v>Evap25C-42278</v>
      </c>
      <c r="L159" s="117"/>
      <c r="M159" s="117"/>
      <c r="N159" s="117"/>
      <c r="O159" s="117"/>
      <c r="P159" s="117" t="s">
        <v>476</v>
      </c>
      <c r="Q159" s="117" t="s">
        <v>38</v>
      </c>
      <c r="R159" s="15" t="s">
        <v>499</v>
      </c>
      <c r="S159" s="15">
        <v>0</v>
      </c>
      <c r="T159" s="184">
        <v>0.91461111551405205</v>
      </c>
      <c r="U159" s="117" t="s">
        <v>476</v>
      </c>
      <c r="V159" s="182" t="s">
        <v>534</v>
      </c>
      <c r="W159">
        <v>14</v>
      </c>
      <c r="X159">
        <v>21</v>
      </c>
      <c r="Y159" s="179" t="s">
        <v>523</v>
      </c>
      <c r="Z159" s="179" t="s">
        <v>523</v>
      </c>
      <c r="AA159" s="117"/>
      <c r="AB159" s="15">
        <v>-34.961081980000003</v>
      </c>
      <c r="AC159" s="117"/>
      <c r="AD159" s="117"/>
      <c r="AE159" s="15">
        <v>10.756645600000001</v>
      </c>
      <c r="AF159" s="117"/>
      <c r="AG159" s="117"/>
      <c r="AH159" s="15">
        <v>-26.54212236</v>
      </c>
      <c r="AI159" s="117"/>
      <c r="AJ159" s="117"/>
      <c r="AK159" s="15">
        <v>23.782467530000002</v>
      </c>
      <c r="AL159" s="117"/>
      <c r="AM159" s="117"/>
      <c r="AN159" s="15">
        <v>11.94387105</v>
      </c>
      <c r="AO159" s="117"/>
      <c r="AP159" s="117"/>
      <c r="AQ159">
        <v>-3.69</v>
      </c>
      <c r="AR159" s="108"/>
      <c r="AS159" s="91">
        <v>34.979999999999997</v>
      </c>
      <c r="AT159">
        <v>-41.372867530000001</v>
      </c>
      <c r="AU159">
        <v>5.5696560000000001E-3</v>
      </c>
      <c r="AV159" s="117"/>
      <c r="AY159" s="117"/>
      <c r="AZ159">
        <v>46.206574549999999</v>
      </c>
      <c r="BA159">
        <v>1.4899999000000001E-2</v>
      </c>
      <c r="BB159" s="117"/>
      <c r="BC159" s="117"/>
      <c r="BD159" s="117"/>
      <c r="BE159" s="117"/>
      <c r="BF159" s="117"/>
      <c r="BG159" s="117"/>
      <c r="BH159" s="117"/>
      <c r="BI159" s="15">
        <v>-0.66926727500000005</v>
      </c>
      <c r="BJ159" s="117"/>
      <c r="BK159" s="15">
        <v>9.0719159999999993E-3</v>
      </c>
      <c r="BL159" s="15">
        <v>2.107546073</v>
      </c>
      <c r="BM159" s="117"/>
      <c r="BN159" s="117"/>
      <c r="BO159" s="15">
        <v>29.27200706</v>
      </c>
      <c r="BP159" s="117"/>
      <c r="BQ159" s="117"/>
      <c r="BR159" s="15">
        <v>2.2767968E-2</v>
      </c>
      <c r="BS159" s="15">
        <v>1.0456334359999999</v>
      </c>
      <c r="BT159" s="15">
        <v>1.042348131</v>
      </c>
      <c r="BU159" s="184">
        <v>1.0612500869999999</v>
      </c>
      <c r="BV159" s="117"/>
      <c r="BW159" s="117"/>
    </row>
    <row r="160" spans="1:75" ht="15.75" x14ac:dyDescent="0.25">
      <c r="A160" s="15" t="s">
        <v>503</v>
      </c>
      <c r="B160" s="117"/>
      <c r="C160" s="15" t="s">
        <v>497</v>
      </c>
      <c r="D160" s="15" t="s">
        <v>498</v>
      </c>
      <c r="E160" s="117"/>
      <c r="F160" s="117"/>
      <c r="G160" s="117" t="s">
        <v>476</v>
      </c>
      <c r="H160" s="178"/>
      <c r="I160" s="180">
        <v>42283</v>
      </c>
      <c r="J160" s="181">
        <v>0.46114583333333337</v>
      </c>
      <c r="K160" s="191" t="str">
        <f t="shared" si="28"/>
        <v>Evap25C-42283</v>
      </c>
      <c r="L160" s="117"/>
      <c r="M160" s="117"/>
      <c r="N160" s="117"/>
      <c r="O160" s="117"/>
      <c r="P160" s="117" t="s">
        <v>476</v>
      </c>
      <c r="Q160" s="117" t="s">
        <v>38</v>
      </c>
      <c r="R160" s="15" t="s">
        <v>499</v>
      </c>
      <c r="S160" s="15">
        <v>0</v>
      </c>
      <c r="T160" s="184">
        <v>0.91461111551405205</v>
      </c>
      <c r="U160" s="117" t="s">
        <v>476</v>
      </c>
      <c r="V160" s="182" t="s">
        <v>534</v>
      </c>
      <c r="W160">
        <v>20</v>
      </c>
      <c r="X160">
        <v>28</v>
      </c>
      <c r="Y160" s="179" t="s">
        <v>523</v>
      </c>
      <c r="Z160" s="179" t="s">
        <v>523</v>
      </c>
      <c r="AA160" s="117"/>
      <c r="AB160" s="15">
        <v>-34.90922097</v>
      </c>
      <c r="AC160" s="117"/>
      <c r="AD160" s="117"/>
      <c r="AE160" s="15">
        <v>11.029812570000001</v>
      </c>
      <c r="AF160" s="117"/>
      <c r="AG160" s="117"/>
      <c r="AH160" s="15">
        <v>-26.282030379999998</v>
      </c>
      <c r="AI160" s="117"/>
      <c r="AJ160" s="117"/>
      <c r="AK160" s="15">
        <v>23.756939970000001</v>
      </c>
      <c r="AL160" s="117"/>
      <c r="AM160" s="117"/>
      <c r="AN160" s="15">
        <v>14.900754640000001</v>
      </c>
      <c r="AO160" s="117"/>
      <c r="AP160" s="117"/>
      <c r="AQ160">
        <v>-3.69</v>
      </c>
      <c r="AR160" s="108"/>
      <c r="AS160" s="91">
        <v>34.979999999999997</v>
      </c>
      <c r="AT160">
        <v>-41.327627059999998</v>
      </c>
      <c r="AU160">
        <v>5.6197110000000003E-3</v>
      </c>
      <c r="AV160" s="117"/>
      <c r="AY160" s="117"/>
      <c r="AZ160">
        <v>46.48949193</v>
      </c>
      <c r="BA160">
        <v>1.5933751999999999E-2</v>
      </c>
      <c r="BB160" s="117"/>
      <c r="BC160" s="117"/>
      <c r="BD160" s="117"/>
      <c r="BE160" s="117"/>
      <c r="BF160" s="117"/>
      <c r="BG160" s="117"/>
      <c r="BH160" s="117"/>
      <c r="BI160" s="15">
        <v>-0.72304772900000003</v>
      </c>
      <c r="BJ160" s="117"/>
      <c r="BK160" s="15">
        <v>1.0222392E-2</v>
      </c>
      <c r="BL160" s="15">
        <v>1.5411403889999999</v>
      </c>
      <c r="BM160" s="117"/>
      <c r="BN160" s="117"/>
      <c r="BO160" s="15">
        <v>31.672765949999999</v>
      </c>
      <c r="BP160" s="117"/>
      <c r="BQ160" s="117"/>
      <c r="BR160" s="15">
        <v>2.2767968E-2</v>
      </c>
      <c r="BS160" s="15">
        <v>1.0456334359999999</v>
      </c>
      <c r="BT160" s="15">
        <v>1.042348131</v>
      </c>
      <c r="BU160" s="184">
        <v>0.99697137599999996</v>
      </c>
      <c r="BV160" s="117"/>
      <c r="BW160" s="117"/>
    </row>
    <row r="161" spans="1:75" ht="15.75" x14ac:dyDescent="0.25">
      <c r="A161" s="15" t="s">
        <v>504</v>
      </c>
      <c r="B161" s="117"/>
      <c r="C161" s="15" t="s">
        <v>497</v>
      </c>
      <c r="D161" s="15" t="s">
        <v>501</v>
      </c>
      <c r="E161" s="117"/>
      <c r="F161" s="117"/>
      <c r="G161" s="117" t="s">
        <v>476</v>
      </c>
      <c r="H161" s="178"/>
      <c r="I161" s="180">
        <v>42256</v>
      </c>
      <c r="J161" s="181">
        <v>0.87621527777777775</v>
      </c>
      <c r="K161" s="191" t="str">
        <f t="shared" si="28"/>
        <v>EvapHG-42256</v>
      </c>
      <c r="L161" s="117"/>
      <c r="M161" s="117"/>
      <c r="N161" s="117"/>
      <c r="O161" s="117"/>
      <c r="P161" s="117" t="s">
        <v>476</v>
      </c>
      <c r="Q161" s="117" t="s">
        <v>38</v>
      </c>
      <c r="R161" s="15" t="s">
        <v>499</v>
      </c>
      <c r="S161" s="15">
        <v>0</v>
      </c>
      <c r="T161" s="184">
        <v>2.6593396332597101E-2</v>
      </c>
      <c r="U161" s="117" t="s">
        <v>476</v>
      </c>
      <c r="V161" s="182" t="s">
        <v>530</v>
      </c>
      <c r="W161">
        <v>20</v>
      </c>
      <c r="X161">
        <v>28</v>
      </c>
      <c r="Y161" s="179" t="s">
        <v>523</v>
      </c>
      <c r="Z161" s="179" t="s">
        <v>523</v>
      </c>
      <c r="AA161" s="117"/>
      <c r="AB161" s="15">
        <v>-34.792294839999997</v>
      </c>
      <c r="AC161" s="117"/>
      <c r="AD161" s="117"/>
      <c r="AE161" s="15">
        <v>7.7052087289999998</v>
      </c>
      <c r="AF161" s="117"/>
      <c r="AG161" s="117"/>
      <c r="AH161" s="15">
        <v>-30.05455624</v>
      </c>
      <c r="AI161" s="117"/>
      <c r="AJ161" s="117"/>
      <c r="AK161" s="15">
        <v>15.22712203</v>
      </c>
      <c r="AL161" s="117"/>
      <c r="AM161" s="117"/>
      <c r="AN161" s="15">
        <v>15.938580760000001</v>
      </c>
      <c r="AO161" s="117"/>
      <c r="AP161" s="117"/>
      <c r="AQ161">
        <v>-3.69</v>
      </c>
      <c r="AR161" s="108"/>
      <c r="AS161" s="91">
        <v>34.979999999999997</v>
      </c>
      <c r="AT161">
        <v>-41.08030823</v>
      </c>
      <c r="AU161">
        <v>5.9083160000000003E-3</v>
      </c>
      <c r="AV161" s="117"/>
      <c r="AY161" s="117"/>
      <c r="AZ161">
        <v>43.044651369999997</v>
      </c>
      <c r="BA161">
        <v>1.2759247E-2</v>
      </c>
      <c r="BB161" s="117"/>
      <c r="BC161" s="117"/>
      <c r="BD161" s="117"/>
      <c r="BE161" s="117"/>
      <c r="BF161" s="117"/>
      <c r="BG161" s="117"/>
      <c r="BH161" s="117"/>
      <c r="BI161" s="15">
        <v>-1.4937955869999999</v>
      </c>
      <c r="BJ161" s="117"/>
      <c r="BK161" s="15">
        <v>8.1661779999999996E-3</v>
      </c>
      <c r="BL161" s="15">
        <v>-0.239285573</v>
      </c>
      <c r="BM161" s="117"/>
      <c r="BN161" s="117"/>
      <c r="BO161" s="15">
        <v>39.292750650000002</v>
      </c>
      <c r="BP161" s="117"/>
      <c r="BQ161" s="117"/>
      <c r="BR161" s="15">
        <v>1.8617371000000001E-2</v>
      </c>
      <c r="BS161" s="15">
        <v>1.004118654</v>
      </c>
      <c r="BT161" s="15">
        <v>1.0021943099999999</v>
      </c>
      <c r="BU161" s="184">
        <v>0.13599318899999999</v>
      </c>
      <c r="BV161" s="117"/>
      <c r="BW161" s="117"/>
    </row>
    <row r="162" spans="1:75" ht="15.75" x14ac:dyDescent="0.25">
      <c r="A162" s="15" t="s">
        <v>504</v>
      </c>
      <c r="B162" s="117"/>
      <c r="C162" s="15" t="s">
        <v>497</v>
      </c>
      <c r="D162" s="15" t="s">
        <v>501</v>
      </c>
      <c r="E162" s="117"/>
      <c r="F162" s="117"/>
      <c r="G162" s="117" t="s">
        <v>476</v>
      </c>
      <c r="H162" s="178"/>
      <c r="I162" s="180">
        <v>42260</v>
      </c>
      <c r="J162" s="181">
        <v>0.54214120370370367</v>
      </c>
      <c r="K162" s="191" t="str">
        <f t="shared" si="28"/>
        <v>EvapHG-42260</v>
      </c>
      <c r="L162" s="117"/>
      <c r="M162" s="117"/>
      <c r="N162" s="117"/>
      <c r="O162" s="117"/>
      <c r="P162" s="117" t="s">
        <v>476</v>
      </c>
      <c r="Q162" s="117" t="s">
        <v>38</v>
      </c>
      <c r="R162" s="15" t="s">
        <v>499</v>
      </c>
      <c r="S162" s="15">
        <v>0</v>
      </c>
      <c r="T162" s="184">
        <v>2.6593396332597101E-2</v>
      </c>
      <c r="U162" s="117" t="s">
        <v>476</v>
      </c>
      <c r="V162" s="182" t="s">
        <v>531</v>
      </c>
      <c r="W162">
        <v>1</v>
      </c>
      <c r="X162">
        <v>2</v>
      </c>
      <c r="Y162" s="179" t="s">
        <v>523</v>
      </c>
      <c r="Z162" s="179" t="s">
        <v>523</v>
      </c>
      <c r="AA162" s="117"/>
      <c r="AB162" s="15">
        <v>-34.895609440000001</v>
      </c>
      <c r="AC162" s="117"/>
      <c r="AD162" s="117"/>
      <c r="AE162" s="15">
        <v>2.6261075090000001</v>
      </c>
      <c r="AF162" s="117"/>
      <c r="AG162" s="117"/>
      <c r="AH162" s="15">
        <v>-35.100093350000002</v>
      </c>
      <c r="AI162" s="117"/>
      <c r="AJ162" s="117"/>
      <c r="AK162" s="15">
        <v>3.5821087070000002</v>
      </c>
      <c r="AL162" s="117"/>
      <c r="AM162" s="117"/>
      <c r="AN162" s="15">
        <v>18.644577720000001</v>
      </c>
      <c r="AO162" s="117"/>
      <c r="AP162" s="117"/>
      <c r="AQ162">
        <v>-3.69</v>
      </c>
      <c r="AR162" s="108"/>
      <c r="AS162" s="91">
        <v>34.979999999999997</v>
      </c>
      <c r="AT162">
        <v>-41.002782740000001</v>
      </c>
      <c r="AU162">
        <v>6.4608399999999998E-3</v>
      </c>
      <c r="AV162" s="117"/>
      <c r="AY162" s="117"/>
      <c r="AZ162">
        <v>37.782241859999999</v>
      </c>
      <c r="BA162">
        <v>1.3576675E-2</v>
      </c>
      <c r="BB162" s="117"/>
      <c r="BC162" s="117"/>
      <c r="BD162" s="117"/>
      <c r="BE162" s="117"/>
      <c r="BF162" s="117"/>
      <c r="BG162" s="117"/>
      <c r="BH162" s="117"/>
      <c r="BI162" s="15">
        <v>-1.6346284259999999</v>
      </c>
      <c r="BJ162" s="117"/>
      <c r="BK162" s="15">
        <v>8.845627E-3</v>
      </c>
      <c r="BL162" s="15">
        <v>-1.668550293</v>
      </c>
      <c r="BM162" s="117"/>
      <c r="BN162" s="117"/>
      <c r="BO162" s="15">
        <v>52.57077409</v>
      </c>
      <c r="BP162" s="117"/>
      <c r="BQ162" s="117"/>
      <c r="BR162" s="15">
        <v>1.9389646999999999E-2</v>
      </c>
      <c r="BS162" s="15">
        <v>1.0446983489999999</v>
      </c>
      <c r="BT162" s="15">
        <v>1.043553137</v>
      </c>
      <c r="BU162" s="184">
        <v>0.104828744</v>
      </c>
      <c r="BV162" s="117"/>
      <c r="BW162" s="117"/>
    </row>
    <row r="163" spans="1:75" ht="15.75" x14ac:dyDescent="0.25">
      <c r="A163" s="15" t="s">
        <v>504</v>
      </c>
      <c r="B163" s="117"/>
      <c r="C163" s="15" t="s">
        <v>497</v>
      </c>
      <c r="D163" s="15" t="s">
        <v>501</v>
      </c>
      <c r="E163" s="117"/>
      <c r="F163" s="117"/>
      <c r="G163" s="117" t="s">
        <v>476</v>
      </c>
      <c r="H163" s="178"/>
      <c r="I163" s="180">
        <v>42265</v>
      </c>
      <c r="J163" s="181">
        <v>0.92126157407407405</v>
      </c>
      <c r="K163" s="191" t="str">
        <f t="shared" si="28"/>
        <v>EvapHG-42265</v>
      </c>
      <c r="L163" s="117"/>
      <c r="M163" s="117"/>
      <c r="N163" s="117"/>
      <c r="O163" s="117"/>
      <c r="P163" s="117" t="s">
        <v>476</v>
      </c>
      <c r="Q163" s="117" t="s">
        <v>38</v>
      </c>
      <c r="R163" s="15" t="s">
        <v>499</v>
      </c>
      <c r="S163" s="15">
        <v>0</v>
      </c>
      <c r="T163" s="184">
        <v>2.6593396332597101E-2</v>
      </c>
      <c r="U163" s="117" t="s">
        <v>476</v>
      </c>
      <c r="V163" s="182" t="s">
        <v>532</v>
      </c>
      <c r="W163">
        <v>3</v>
      </c>
      <c r="X163">
        <v>7</v>
      </c>
      <c r="Y163" s="179" t="s">
        <v>523</v>
      </c>
      <c r="Z163" s="179" t="s">
        <v>523</v>
      </c>
      <c r="AA163" s="117"/>
      <c r="AB163" s="15">
        <v>-34.864206090000003</v>
      </c>
      <c r="AC163" s="117"/>
      <c r="AD163" s="117"/>
      <c r="AE163" s="15">
        <v>0.23670976099999999</v>
      </c>
      <c r="AF163" s="117"/>
      <c r="AG163" s="117"/>
      <c r="AH163" s="15">
        <v>-37.434895609999998</v>
      </c>
      <c r="AI163" s="117"/>
      <c r="AJ163" s="117"/>
      <c r="AK163" s="15">
        <v>-1.9348735640000001</v>
      </c>
      <c r="AL163" s="117"/>
      <c r="AM163" s="117"/>
      <c r="AN163" s="15">
        <v>17.964177800000002</v>
      </c>
      <c r="AO163" s="117"/>
      <c r="AP163" s="117"/>
      <c r="AQ163">
        <v>-3.69</v>
      </c>
      <c r="AR163" s="108"/>
      <c r="AS163" s="91">
        <v>34.979999999999997</v>
      </c>
      <c r="AT163">
        <v>-40.880831100000002</v>
      </c>
      <c r="AU163">
        <v>6.7126620000000003E-3</v>
      </c>
      <c r="AV163" s="117"/>
      <c r="AY163" s="117"/>
      <c r="AZ163">
        <v>35.306422419999997</v>
      </c>
      <c r="BA163">
        <v>1.9651155999999999E-2</v>
      </c>
      <c r="BB163" s="117"/>
      <c r="BC163" s="117"/>
      <c r="BD163" s="117"/>
      <c r="BE163" s="117"/>
      <c r="BF163" s="117"/>
      <c r="BG163" s="117"/>
      <c r="BH163" s="117"/>
      <c r="BI163" s="15">
        <v>-1.7467706590000001</v>
      </c>
      <c r="BJ163" s="117"/>
      <c r="BK163" s="15">
        <v>9.8908439999999993E-3</v>
      </c>
      <c r="BL163" s="15">
        <v>-2.407539264</v>
      </c>
      <c r="BM163" s="117"/>
      <c r="BN163" s="117"/>
      <c r="BO163" s="15">
        <v>56.770129109999999</v>
      </c>
      <c r="BP163" s="117"/>
      <c r="BQ163" s="117"/>
      <c r="BR163" s="15">
        <v>2.1053512999999999E-2</v>
      </c>
      <c r="BS163" s="15">
        <v>1.0466835640000001</v>
      </c>
      <c r="BT163" s="15">
        <v>1.0338556800000001</v>
      </c>
      <c r="BU163" s="184">
        <v>0.103105818</v>
      </c>
      <c r="BV163" s="117"/>
      <c r="BW163" s="117"/>
    </row>
    <row r="164" spans="1:75" ht="15.75" x14ac:dyDescent="0.25">
      <c r="A164" s="15" t="s">
        <v>504</v>
      </c>
      <c r="B164" s="117"/>
      <c r="C164" s="15" t="s">
        <v>497</v>
      </c>
      <c r="D164" s="15" t="s">
        <v>501</v>
      </c>
      <c r="E164" s="117"/>
      <c r="F164" s="117"/>
      <c r="G164" s="117" t="s">
        <v>476</v>
      </c>
      <c r="H164" s="178"/>
      <c r="I164" s="180">
        <v>42271</v>
      </c>
      <c r="J164" s="181">
        <v>0.37275462962962963</v>
      </c>
      <c r="K164" s="191" t="str">
        <f t="shared" si="28"/>
        <v>EvapHG-42271</v>
      </c>
      <c r="L164" s="117"/>
      <c r="M164" s="117"/>
      <c r="N164" s="117"/>
      <c r="O164" s="117"/>
      <c r="P164" s="117" t="s">
        <v>476</v>
      </c>
      <c r="Q164" s="117" t="s">
        <v>38</v>
      </c>
      <c r="R164" s="15" t="s">
        <v>499</v>
      </c>
      <c r="S164" s="15">
        <v>0</v>
      </c>
      <c r="T164" s="184">
        <v>2.6593396332597101E-2</v>
      </c>
      <c r="U164" s="117" t="s">
        <v>476</v>
      </c>
      <c r="V164" s="182" t="s">
        <v>533</v>
      </c>
      <c r="W164">
        <v>8</v>
      </c>
      <c r="X164">
        <v>13</v>
      </c>
      <c r="Y164" s="179" t="s">
        <v>523</v>
      </c>
      <c r="Z164" s="179" t="s">
        <v>523</v>
      </c>
      <c r="AA164" s="117"/>
      <c r="AB164" s="15">
        <v>-34.710752790000001</v>
      </c>
      <c r="AC164" s="117"/>
      <c r="AD164" s="117"/>
      <c r="AE164" s="15">
        <v>8.3589709160000005</v>
      </c>
      <c r="AF164" s="117"/>
      <c r="AG164" s="117"/>
      <c r="AH164" s="15">
        <v>-29.43929434</v>
      </c>
      <c r="AI164" s="117"/>
      <c r="AJ164" s="117"/>
      <c r="AK164" s="15">
        <v>17.52830866</v>
      </c>
      <c r="AL164" s="117"/>
      <c r="AM164" s="117"/>
      <c r="AN164" s="15">
        <v>15.1173848</v>
      </c>
      <c r="AO164" s="117"/>
      <c r="AP164" s="117"/>
      <c r="AQ164">
        <v>-3.69</v>
      </c>
      <c r="AR164" s="108"/>
      <c r="AS164" s="91">
        <v>34.979999999999997</v>
      </c>
      <c r="AT164">
        <v>-41.017467230000001</v>
      </c>
      <c r="AU164">
        <v>6.2947480000000002E-3</v>
      </c>
      <c r="AV164" s="117"/>
      <c r="AY164" s="117"/>
      <c r="AZ164">
        <v>43.721666890000002</v>
      </c>
      <c r="BA164">
        <v>1.2487305000000001E-2</v>
      </c>
      <c r="BB164" s="117"/>
      <c r="BC164" s="117"/>
      <c r="BD164" s="117"/>
      <c r="BE164" s="117"/>
      <c r="BF164" s="117"/>
      <c r="BG164" s="117"/>
      <c r="BH164" s="117"/>
      <c r="BI164" s="15">
        <v>-1.583908391</v>
      </c>
      <c r="BJ164" s="117"/>
      <c r="BK164" s="15">
        <v>1.2437416E-2</v>
      </c>
      <c r="BL164" s="15">
        <v>0.727943059</v>
      </c>
      <c r="BM164" s="117"/>
      <c r="BN164" s="117"/>
      <c r="BO164" s="15">
        <v>37.03761986</v>
      </c>
      <c r="BP164" s="117"/>
      <c r="BQ164" s="117"/>
      <c r="BR164" s="15">
        <v>2.2367577E-2</v>
      </c>
      <c r="BS164" s="15">
        <v>1.0355718279999999</v>
      </c>
      <c r="BT164" s="15">
        <v>1.0492032920000001</v>
      </c>
      <c r="BU164" s="184">
        <v>0.15077828700000001</v>
      </c>
      <c r="BV164" s="117"/>
      <c r="BW164" s="117"/>
    </row>
    <row r="165" spans="1:75" ht="15.75" x14ac:dyDescent="0.25">
      <c r="A165" s="15" t="s">
        <v>504</v>
      </c>
      <c r="B165" s="117"/>
      <c r="C165" s="15" t="s">
        <v>497</v>
      </c>
      <c r="D165" s="15" t="s">
        <v>501</v>
      </c>
      <c r="E165" s="117"/>
      <c r="F165" s="117"/>
      <c r="G165" s="117" t="s">
        <v>476</v>
      </c>
      <c r="H165" s="178"/>
      <c r="I165" s="180">
        <v>42278</v>
      </c>
      <c r="J165" s="181">
        <v>0.77547453703703706</v>
      </c>
      <c r="K165" s="191" t="str">
        <f t="shared" si="28"/>
        <v>EvapHG-42278</v>
      </c>
      <c r="L165" s="117"/>
      <c r="M165" s="117"/>
      <c r="N165" s="117"/>
      <c r="O165" s="117"/>
      <c r="P165" s="117" t="s">
        <v>476</v>
      </c>
      <c r="Q165" s="117" t="s">
        <v>38</v>
      </c>
      <c r="R165" s="15" t="s">
        <v>499</v>
      </c>
      <c r="S165" s="15">
        <v>0</v>
      </c>
      <c r="T165" s="184">
        <v>2.6593396332597101E-2</v>
      </c>
      <c r="U165" s="117" t="s">
        <v>476</v>
      </c>
      <c r="V165" s="182" t="s">
        <v>534</v>
      </c>
      <c r="W165">
        <v>14</v>
      </c>
      <c r="X165">
        <v>21</v>
      </c>
      <c r="Y165" s="179" t="s">
        <v>523</v>
      </c>
      <c r="Z165" s="179" t="s">
        <v>523</v>
      </c>
      <c r="AA165" s="117"/>
      <c r="AB165" s="15">
        <v>-35.035770120000002</v>
      </c>
      <c r="AC165" s="117"/>
      <c r="AD165" s="117"/>
      <c r="AE165" s="15">
        <v>6.0972493500000002</v>
      </c>
      <c r="AF165" s="117"/>
      <c r="AG165" s="117"/>
      <c r="AH165" s="15">
        <v>-31.973589130000001</v>
      </c>
      <c r="AI165" s="117"/>
      <c r="AJ165" s="117"/>
      <c r="AK165" s="15">
        <v>12.755627430000001</v>
      </c>
      <c r="AL165" s="117"/>
      <c r="AM165" s="117"/>
      <c r="AN165" s="15">
        <v>9.5682872379999999</v>
      </c>
      <c r="AO165" s="117"/>
      <c r="AP165" s="117"/>
      <c r="AQ165">
        <v>-3.69</v>
      </c>
      <c r="AR165" s="108"/>
      <c r="AS165" s="91">
        <v>34.979999999999997</v>
      </c>
      <c r="AT165">
        <v>-41.280593320000001</v>
      </c>
      <c r="AU165">
        <v>5.4556709999999996E-3</v>
      </c>
      <c r="AV165" s="117"/>
      <c r="AY165" s="117"/>
      <c r="AZ165">
        <v>41.379151829999998</v>
      </c>
      <c r="BA165">
        <v>1.0777205E-2</v>
      </c>
      <c r="BB165" s="117"/>
      <c r="BC165" s="117"/>
      <c r="BD165" s="117"/>
      <c r="BE165" s="117"/>
      <c r="BF165" s="117"/>
      <c r="BG165" s="117"/>
      <c r="BH165" s="117"/>
      <c r="BI165" s="15">
        <v>-1.6446248859999999</v>
      </c>
      <c r="BJ165" s="117"/>
      <c r="BK165" s="15">
        <v>1.0612804999999999E-2</v>
      </c>
      <c r="BL165" s="15">
        <v>0.51729917299999995</v>
      </c>
      <c r="BM165" s="117"/>
      <c r="BN165" s="117"/>
      <c r="BO165" s="15">
        <v>36.298564560000003</v>
      </c>
      <c r="BP165" s="117"/>
      <c r="BQ165" s="117"/>
      <c r="BR165" s="15">
        <v>2.2767968E-2</v>
      </c>
      <c r="BS165" s="15">
        <v>1.0456334359999999</v>
      </c>
      <c r="BT165" s="15">
        <v>1.042348131</v>
      </c>
      <c r="BU165" s="184">
        <v>0.149647526</v>
      </c>
      <c r="BV165" s="117"/>
      <c r="BW165" s="117"/>
    </row>
    <row r="166" spans="1:75" ht="15.75" x14ac:dyDescent="0.25">
      <c r="A166" s="15" t="s">
        <v>505</v>
      </c>
      <c r="B166" s="117"/>
      <c r="C166" s="15" t="s">
        <v>497</v>
      </c>
      <c r="D166" s="15" t="s">
        <v>498</v>
      </c>
      <c r="E166" s="117"/>
      <c r="F166" s="117"/>
      <c r="G166" s="117" t="s">
        <v>476</v>
      </c>
      <c r="H166" s="178"/>
      <c r="I166" s="180">
        <v>42257</v>
      </c>
      <c r="J166" s="181">
        <v>0.57075231481481481</v>
      </c>
      <c r="K166" s="191" t="str">
        <f t="shared" si="28"/>
        <v>MDIW25C-42257</v>
      </c>
      <c r="L166" s="117"/>
      <c r="M166" s="117"/>
      <c r="N166" s="117"/>
      <c r="O166" s="117"/>
      <c r="P166" s="117" t="s">
        <v>476</v>
      </c>
      <c r="Q166" s="117" t="s">
        <v>38</v>
      </c>
      <c r="R166" s="15" t="s">
        <v>499</v>
      </c>
      <c r="S166" s="15">
        <v>0</v>
      </c>
      <c r="T166" s="184">
        <v>0.91461111551405205</v>
      </c>
      <c r="U166" s="117" t="s">
        <v>476</v>
      </c>
      <c r="V166" s="182" t="s">
        <v>530</v>
      </c>
      <c r="W166">
        <v>20</v>
      </c>
      <c r="X166">
        <v>28</v>
      </c>
      <c r="Y166" s="179" t="s">
        <v>523</v>
      </c>
      <c r="Z166" s="179" t="s">
        <v>523</v>
      </c>
      <c r="AA166" s="117"/>
      <c r="AB166" s="15">
        <v>-35.648670289999998</v>
      </c>
      <c r="AC166" s="117"/>
      <c r="AD166" s="117"/>
      <c r="AE166" s="15">
        <v>-4.1839867020000003</v>
      </c>
      <c r="AF166" s="117"/>
      <c r="AG166" s="117"/>
      <c r="AH166" s="15">
        <v>-41.598005829999998</v>
      </c>
      <c r="AI166" s="117"/>
      <c r="AJ166" s="117"/>
      <c r="AK166" s="15">
        <v>-11.695905209999999</v>
      </c>
      <c r="AL166" s="117"/>
      <c r="AM166" s="117"/>
      <c r="AN166" s="15">
        <v>25.912583290000001</v>
      </c>
      <c r="AO166" s="117"/>
      <c r="AP166" s="117"/>
      <c r="AQ166">
        <v>-3.69</v>
      </c>
      <c r="AR166" s="108"/>
      <c r="AS166" s="91">
        <v>34.979999999999997</v>
      </c>
      <c r="AT166">
        <v>-41.55352122</v>
      </c>
      <c r="AU166">
        <v>6.13657E-3</v>
      </c>
      <c r="AV166" s="117"/>
      <c r="AY166" s="117"/>
      <c r="AZ166">
        <v>30.727791629999999</v>
      </c>
      <c r="BA166">
        <v>1.237337E-2</v>
      </c>
      <c r="BB166" s="117"/>
      <c r="BC166" s="117"/>
      <c r="BD166" s="117"/>
      <c r="BE166" s="117"/>
      <c r="BF166" s="117"/>
      <c r="BG166" s="117"/>
      <c r="BH166" s="117"/>
      <c r="BI166" s="15">
        <v>-0.89070893799999995</v>
      </c>
      <c r="BJ166" s="117"/>
      <c r="BK166" s="15">
        <v>1.1614548000000001E-2</v>
      </c>
      <c r="BL166" s="15">
        <v>-3.3739357820000002</v>
      </c>
      <c r="BM166" s="117"/>
      <c r="BN166" s="117"/>
      <c r="BO166" s="15">
        <v>75.258560009999997</v>
      </c>
      <c r="BP166" s="117"/>
      <c r="BQ166" s="117"/>
      <c r="BR166" s="15">
        <v>1.8617371000000001E-2</v>
      </c>
      <c r="BS166" s="15">
        <v>1.004118654</v>
      </c>
      <c r="BT166" s="15">
        <v>1.0021943099999999</v>
      </c>
      <c r="BU166" s="184">
        <v>0.97987925799999998</v>
      </c>
      <c r="BV166" s="117"/>
      <c r="BW166" s="117"/>
    </row>
    <row r="167" spans="1:75" ht="15.75" x14ac:dyDescent="0.25">
      <c r="A167" s="15" t="s">
        <v>505</v>
      </c>
      <c r="B167" s="117"/>
      <c r="C167" s="15" t="s">
        <v>497</v>
      </c>
      <c r="D167" s="15" t="s">
        <v>498</v>
      </c>
      <c r="E167" s="117"/>
      <c r="F167" s="117"/>
      <c r="G167" s="117" t="s">
        <v>476</v>
      </c>
      <c r="H167" s="178"/>
      <c r="I167" s="180">
        <v>42262</v>
      </c>
      <c r="J167" s="181">
        <v>0.46103009259259259</v>
      </c>
      <c r="K167" s="191" t="str">
        <f t="shared" si="28"/>
        <v>MDIW25C-42262</v>
      </c>
      <c r="L167" s="117"/>
      <c r="M167" s="117"/>
      <c r="N167" s="117"/>
      <c r="O167" s="117"/>
      <c r="P167" s="117" t="s">
        <v>476</v>
      </c>
      <c r="Q167" s="117" t="s">
        <v>38</v>
      </c>
      <c r="R167" s="15" t="s">
        <v>499</v>
      </c>
      <c r="S167" s="15">
        <v>0</v>
      </c>
      <c r="T167" s="184">
        <v>0.91461111551405205</v>
      </c>
      <c r="U167" s="117" t="s">
        <v>476</v>
      </c>
      <c r="V167" s="182" t="s">
        <v>531</v>
      </c>
      <c r="W167">
        <v>1</v>
      </c>
      <c r="X167">
        <v>2</v>
      </c>
      <c r="Y167" s="179" t="s">
        <v>523</v>
      </c>
      <c r="Z167" s="179" t="s">
        <v>523</v>
      </c>
      <c r="AA167" s="117"/>
      <c r="AB167" s="15">
        <v>-35.646423579999997</v>
      </c>
      <c r="AC167" s="117"/>
      <c r="AD167" s="117"/>
      <c r="AE167" s="15">
        <v>-4.6082052410000003</v>
      </c>
      <c r="AF167" s="117"/>
      <c r="AG167" s="117"/>
      <c r="AH167" s="15">
        <v>-42.05573339</v>
      </c>
      <c r="AI167" s="117"/>
      <c r="AJ167" s="117"/>
      <c r="AK167" s="15">
        <v>-12.978935</v>
      </c>
      <c r="AL167" s="117"/>
      <c r="AM167" s="117"/>
      <c r="AN167" s="15">
        <v>21.575743159999998</v>
      </c>
      <c r="AO167" s="117"/>
      <c r="AP167" s="117"/>
      <c r="AQ167">
        <v>-3.69</v>
      </c>
      <c r="AR167" s="108"/>
      <c r="AS167" s="91">
        <v>34.979999999999997</v>
      </c>
      <c r="AT167">
        <v>-41.535376309999997</v>
      </c>
      <c r="AU167">
        <v>6.2215250000000003E-3</v>
      </c>
      <c r="AV167" s="117"/>
      <c r="AY167" s="117"/>
      <c r="AZ167">
        <v>30.288236980000001</v>
      </c>
      <c r="BA167">
        <v>1.9869951E-2</v>
      </c>
      <c r="BB167" s="117"/>
      <c r="BC167" s="117"/>
      <c r="BD167" s="117"/>
      <c r="BE167" s="117"/>
      <c r="BF167" s="117"/>
      <c r="BG167" s="117"/>
      <c r="BH167" s="117"/>
      <c r="BI167" s="15">
        <v>-0.95216271600000002</v>
      </c>
      <c r="BJ167" s="117"/>
      <c r="BK167" s="15">
        <v>9.9452069999999993E-3</v>
      </c>
      <c r="BL167" s="15">
        <v>-3.8192153229999999</v>
      </c>
      <c r="BM167" s="117"/>
      <c r="BN167" s="117"/>
      <c r="BO167" s="15">
        <v>71.606620530000001</v>
      </c>
      <c r="BP167" s="117"/>
      <c r="BQ167" s="117"/>
      <c r="BR167" s="15">
        <v>1.9389646999999999E-2</v>
      </c>
      <c r="BS167" s="15">
        <v>1.0446983489999999</v>
      </c>
      <c r="BT167" s="15">
        <v>1.043553137</v>
      </c>
      <c r="BU167" s="184">
        <v>1.0006838199999999</v>
      </c>
      <c r="BV167" s="117"/>
      <c r="BW167" s="117"/>
    </row>
    <row r="168" spans="1:75" ht="15.75" x14ac:dyDescent="0.25">
      <c r="A168" s="15" t="s">
        <v>505</v>
      </c>
      <c r="B168" s="117"/>
      <c r="C168" s="15" t="s">
        <v>497</v>
      </c>
      <c r="D168" s="15" t="s">
        <v>498</v>
      </c>
      <c r="E168" s="117"/>
      <c r="F168" s="117"/>
      <c r="G168" s="117" t="s">
        <v>476</v>
      </c>
      <c r="H168" s="178"/>
      <c r="I168" s="180">
        <v>42266</v>
      </c>
      <c r="J168" s="181">
        <v>0.63481481481481483</v>
      </c>
      <c r="K168" s="191" t="str">
        <f t="shared" si="28"/>
        <v>MDIW25C-42266</v>
      </c>
      <c r="L168" s="117"/>
      <c r="M168" s="117"/>
      <c r="N168" s="117"/>
      <c r="O168" s="117"/>
      <c r="P168" s="117" t="s">
        <v>476</v>
      </c>
      <c r="Q168" s="117" t="s">
        <v>38</v>
      </c>
      <c r="R168" s="15" t="s">
        <v>499</v>
      </c>
      <c r="S168" s="15">
        <v>0</v>
      </c>
      <c r="T168" s="184">
        <v>0.91461111551405205</v>
      </c>
      <c r="U168" s="117" t="s">
        <v>476</v>
      </c>
      <c r="V168" s="182" t="s">
        <v>532</v>
      </c>
      <c r="W168">
        <v>3</v>
      </c>
      <c r="X168">
        <v>7</v>
      </c>
      <c r="Y168" s="179" t="s">
        <v>523</v>
      </c>
      <c r="Z168" s="179" t="s">
        <v>523</v>
      </c>
      <c r="AA168" s="117"/>
      <c r="AB168" s="15">
        <v>-35.637468759999997</v>
      </c>
      <c r="AC168" s="117"/>
      <c r="AD168" s="117"/>
      <c r="AE168" s="15">
        <v>-4.7876389179999999</v>
      </c>
      <c r="AF168" s="117"/>
      <c r="AG168" s="117"/>
      <c r="AH168" s="15">
        <v>-42.281898609999999</v>
      </c>
      <c r="AI168" s="117"/>
      <c r="AJ168" s="117"/>
      <c r="AK168" s="15">
        <v>-13.14555571</v>
      </c>
      <c r="AL168" s="117"/>
      <c r="AM168" s="117"/>
      <c r="AN168" s="15">
        <v>17.728556480000002</v>
      </c>
      <c r="AO168" s="117"/>
      <c r="AP168" s="117"/>
      <c r="AQ168">
        <v>-3.69</v>
      </c>
      <c r="AR168" s="108"/>
      <c r="AS168" s="91">
        <v>34.979999999999997</v>
      </c>
      <c r="AT168">
        <v>-41.519163849999998</v>
      </c>
      <c r="AU168">
        <v>6.1416750000000001E-3</v>
      </c>
      <c r="AV168" s="117"/>
      <c r="AY168" s="117"/>
      <c r="AZ168">
        <v>30.102297929999999</v>
      </c>
      <c r="BA168">
        <v>1.3698592000000001E-2</v>
      </c>
      <c r="BB168" s="117"/>
      <c r="BC168" s="117"/>
      <c r="BD168" s="117"/>
      <c r="BE168" s="117"/>
      <c r="BF168" s="117"/>
      <c r="BG168" s="117"/>
      <c r="BH168" s="117"/>
      <c r="BI168" s="15">
        <v>-1.020696319</v>
      </c>
      <c r="BJ168" s="117"/>
      <c r="BK168" s="15">
        <v>1.0324246E-2</v>
      </c>
      <c r="BL168" s="15">
        <v>-3.6281839680000001</v>
      </c>
      <c r="BM168" s="117"/>
      <c r="BN168" s="117"/>
      <c r="BO168" s="15">
        <v>67.938375539999996</v>
      </c>
      <c r="BP168" s="117"/>
      <c r="BQ168" s="117"/>
      <c r="BR168" s="15">
        <v>2.1053512999999999E-2</v>
      </c>
      <c r="BS168" s="15">
        <v>1.0466835640000001</v>
      </c>
      <c r="BT168" s="15">
        <v>1.0338556800000001</v>
      </c>
      <c r="BU168" s="184">
        <v>0.98957881700000005</v>
      </c>
      <c r="BV168" s="117"/>
      <c r="BW168" s="117"/>
    </row>
    <row r="169" spans="1:75" ht="15.75" x14ac:dyDescent="0.25">
      <c r="A169" s="15" t="s">
        <v>505</v>
      </c>
      <c r="B169" s="117"/>
      <c r="C169" s="15" t="s">
        <v>497</v>
      </c>
      <c r="D169" s="15" t="s">
        <v>498</v>
      </c>
      <c r="E169" s="117"/>
      <c r="F169" s="117"/>
      <c r="G169" s="117" t="s">
        <v>476</v>
      </c>
      <c r="H169" s="178"/>
      <c r="I169" s="180">
        <v>42268</v>
      </c>
      <c r="J169" s="181">
        <v>0.9569212962962963</v>
      </c>
      <c r="K169" s="191" t="str">
        <f t="shared" si="28"/>
        <v>MDIW25C-42268</v>
      </c>
      <c r="L169" s="117"/>
      <c r="M169" s="117"/>
      <c r="N169" s="117"/>
      <c r="O169" s="117"/>
      <c r="P169" s="117" t="s">
        <v>476</v>
      </c>
      <c r="Q169" s="117" t="s">
        <v>38</v>
      </c>
      <c r="R169" s="15" t="s">
        <v>499</v>
      </c>
      <c r="S169" s="15">
        <v>0</v>
      </c>
      <c r="T169" s="184">
        <v>0.91461111551405205</v>
      </c>
      <c r="U169" s="117" t="s">
        <v>476</v>
      </c>
      <c r="V169" s="182" t="s">
        <v>532</v>
      </c>
      <c r="W169">
        <v>8</v>
      </c>
      <c r="X169">
        <v>13</v>
      </c>
      <c r="Y169" s="179" t="s">
        <v>523</v>
      </c>
      <c r="Z169" s="179" t="s">
        <v>523</v>
      </c>
      <c r="AA169" s="117"/>
      <c r="AB169" s="15">
        <v>-35.667358020000002</v>
      </c>
      <c r="AC169" s="117"/>
      <c r="AD169" s="117"/>
      <c r="AE169" s="15">
        <v>-4.770673446</v>
      </c>
      <c r="AF169" s="117"/>
      <c r="AG169" s="117"/>
      <c r="AH169" s="15">
        <v>-42.277585899999998</v>
      </c>
      <c r="AI169" s="117"/>
      <c r="AJ169" s="117"/>
      <c r="AK169" s="15">
        <v>-12.57765493</v>
      </c>
      <c r="AL169" s="117"/>
      <c r="AM169" s="117"/>
      <c r="AN169" s="15">
        <v>16.575244009999999</v>
      </c>
      <c r="AO169" s="117"/>
      <c r="AP169" s="117"/>
      <c r="AQ169">
        <v>-3.69</v>
      </c>
      <c r="AR169" s="108"/>
      <c r="AS169" s="91">
        <v>34.979999999999997</v>
      </c>
      <c r="AT169">
        <v>-41.55167016</v>
      </c>
      <c r="AU169">
        <v>5.6478789999999997E-3</v>
      </c>
      <c r="AV169" s="117"/>
      <c r="AY169" s="117"/>
      <c r="AZ169">
        <v>30.119945909999998</v>
      </c>
      <c r="BA169">
        <v>1.3521961000000001E-2</v>
      </c>
      <c r="BB169" s="117"/>
      <c r="BC169" s="117"/>
      <c r="BD169" s="117"/>
      <c r="BE169" s="117"/>
      <c r="BF169" s="117"/>
      <c r="BG169" s="117"/>
      <c r="BH169" s="117"/>
      <c r="BI169" s="15">
        <v>-1.000941812</v>
      </c>
      <c r="BJ169" s="117"/>
      <c r="BK169" s="15">
        <v>1.1115976E-2</v>
      </c>
      <c r="BL169" s="15">
        <v>-3.088791192</v>
      </c>
      <c r="BM169" s="117"/>
      <c r="BN169" s="117"/>
      <c r="BO169" s="15">
        <v>66.727773780000007</v>
      </c>
      <c r="BP169" s="117"/>
      <c r="BQ169" s="117"/>
      <c r="BR169" s="15">
        <v>2.1053512999999999E-2</v>
      </c>
      <c r="BS169" s="15">
        <v>1.0466835640000001</v>
      </c>
      <c r="BT169" s="15">
        <v>1.0338556800000001</v>
      </c>
      <c r="BU169" s="184">
        <v>1.010526509</v>
      </c>
      <c r="BV169" s="117"/>
      <c r="BW169" s="117"/>
    </row>
    <row r="170" spans="1:75" ht="15.75" x14ac:dyDescent="0.25">
      <c r="A170" s="15" t="s">
        <v>505</v>
      </c>
      <c r="B170" s="117"/>
      <c r="C170" s="15" t="s">
        <v>497</v>
      </c>
      <c r="D170" s="15" t="s">
        <v>498</v>
      </c>
      <c r="E170" s="117"/>
      <c r="F170" s="117"/>
      <c r="G170" s="117" t="s">
        <v>476</v>
      </c>
      <c r="H170" s="178"/>
      <c r="I170" s="180">
        <v>42273</v>
      </c>
      <c r="J170" s="181">
        <v>0.62496527777777777</v>
      </c>
      <c r="K170" s="191" t="str">
        <f t="shared" si="28"/>
        <v>MDIW25C-42273</v>
      </c>
      <c r="L170" s="117"/>
      <c r="M170" s="117"/>
      <c r="N170" s="117"/>
      <c r="O170" s="117"/>
      <c r="P170" s="117" t="s">
        <v>476</v>
      </c>
      <c r="Q170" s="117" t="s">
        <v>38</v>
      </c>
      <c r="R170" s="15" t="s">
        <v>499</v>
      </c>
      <c r="S170" s="15">
        <v>0</v>
      </c>
      <c r="T170" s="184">
        <v>0.91461111551405205</v>
      </c>
      <c r="U170" s="117" t="s">
        <v>476</v>
      </c>
      <c r="V170" s="182" t="s">
        <v>533</v>
      </c>
      <c r="W170">
        <v>8</v>
      </c>
      <c r="X170">
        <v>13</v>
      </c>
      <c r="Y170" s="179" t="s">
        <v>523</v>
      </c>
      <c r="Z170" s="179" t="s">
        <v>523</v>
      </c>
      <c r="AA170" s="117"/>
      <c r="AB170" s="15">
        <v>-35.370904009999997</v>
      </c>
      <c r="AC170" s="117"/>
      <c r="AD170" s="117"/>
      <c r="AE170" s="15">
        <v>-4.3864883969999999</v>
      </c>
      <c r="AF170" s="117"/>
      <c r="AG170" s="117"/>
      <c r="AH170" s="15">
        <v>-41.709818380000002</v>
      </c>
      <c r="AI170" s="117"/>
      <c r="AJ170" s="117"/>
      <c r="AK170" s="15">
        <v>-11.50120276</v>
      </c>
      <c r="AL170" s="117"/>
      <c r="AM170" s="117"/>
      <c r="AN170" s="15">
        <v>13.129339310000001</v>
      </c>
      <c r="AO170" s="117"/>
      <c r="AP170" s="117"/>
      <c r="AQ170">
        <v>-3.69</v>
      </c>
      <c r="AR170" s="108"/>
      <c r="AS170" s="91">
        <v>34.979999999999997</v>
      </c>
      <c r="AT170">
        <v>-41.249771039999999</v>
      </c>
      <c r="AU170">
        <v>8.9806899999999995E-3</v>
      </c>
      <c r="AV170" s="117"/>
      <c r="AY170" s="117"/>
      <c r="AZ170">
        <v>30.51732676</v>
      </c>
      <c r="BA170">
        <v>1.4878603000000001E-2</v>
      </c>
      <c r="BB170" s="117"/>
      <c r="BC170" s="117"/>
      <c r="BD170" s="117"/>
      <c r="BE170" s="117"/>
      <c r="BF170" s="117"/>
      <c r="BG170" s="117"/>
      <c r="BH170" s="117"/>
      <c r="BI170" s="15">
        <v>-1.1048818359999999</v>
      </c>
      <c r="BJ170" s="117"/>
      <c r="BK170" s="15">
        <v>1.0337416E-2</v>
      </c>
      <c r="BL170" s="15">
        <v>-2.7720541430000001</v>
      </c>
      <c r="BM170" s="117"/>
      <c r="BN170" s="117"/>
      <c r="BO170" s="15">
        <v>61.957645239999998</v>
      </c>
      <c r="BP170" s="117"/>
      <c r="BQ170" s="117"/>
      <c r="BR170" s="15">
        <v>2.2367577E-2</v>
      </c>
      <c r="BS170" s="15">
        <v>1.0355718279999999</v>
      </c>
      <c r="BT170" s="15">
        <v>1.0492032920000001</v>
      </c>
      <c r="BU170" s="184">
        <v>0.96821622799999996</v>
      </c>
      <c r="BV170" s="117"/>
      <c r="BW170" s="117"/>
    </row>
    <row r="171" spans="1:75" ht="15.75" x14ac:dyDescent="0.25">
      <c r="A171" s="15" t="s">
        <v>505</v>
      </c>
      <c r="B171" s="117"/>
      <c r="C171" s="15" t="s">
        <v>497</v>
      </c>
      <c r="D171" s="15" t="s">
        <v>498</v>
      </c>
      <c r="E171" s="117"/>
      <c r="F171" s="117"/>
      <c r="G171" s="117" t="s">
        <v>476</v>
      </c>
      <c r="H171" s="178"/>
      <c r="I171" s="180">
        <v>42276</v>
      </c>
      <c r="J171" s="181">
        <v>0.70217592592592604</v>
      </c>
      <c r="K171" s="191" t="str">
        <f t="shared" si="28"/>
        <v>MDIW25C-42276</v>
      </c>
      <c r="L171" s="117"/>
      <c r="M171" s="117"/>
      <c r="N171" s="117"/>
      <c r="O171" s="117"/>
      <c r="P171" s="117" t="s">
        <v>476</v>
      </c>
      <c r="Q171" s="117" t="s">
        <v>38</v>
      </c>
      <c r="R171" s="15" t="s">
        <v>499</v>
      </c>
      <c r="S171" s="15">
        <v>0</v>
      </c>
      <c r="T171" s="184">
        <v>0.91461111551405205</v>
      </c>
      <c r="U171" s="117" t="s">
        <v>476</v>
      </c>
      <c r="V171" s="182" t="s">
        <v>533</v>
      </c>
      <c r="W171">
        <v>14</v>
      </c>
      <c r="X171">
        <v>21</v>
      </c>
      <c r="Y171" s="179" t="s">
        <v>523</v>
      </c>
      <c r="Z171" s="179" t="s">
        <v>523</v>
      </c>
      <c r="AA171" s="117"/>
      <c r="AB171" s="15">
        <v>-35.444031889999998</v>
      </c>
      <c r="AC171" s="117"/>
      <c r="AD171" s="117"/>
      <c r="AE171" s="15">
        <v>-3.992176293</v>
      </c>
      <c r="AF171" s="117"/>
      <c r="AG171" s="117"/>
      <c r="AH171" s="15">
        <v>-41.381506700000003</v>
      </c>
      <c r="AI171" s="117"/>
      <c r="AJ171" s="117"/>
      <c r="AK171" s="15">
        <v>-11.69251774</v>
      </c>
      <c r="AL171" s="117"/>
      <c r="AM171" s="117"/>
      <c r="AN171" s="15">
        <v>18.79745213</v>
      </c>
      <c r="AO171" s="117"/>
      <c r="AP171" s="117"/>
      <c r="AQ171">
        <v>-3.69</v>
      </c>
      <c r="AR171" s="108"/>
      <c r="AS171" s="91">
        <v>34.979999999999997</v>
      </c>
      <c r="AT171">
        <v>-41.342397769999998</v>
      </c>
      <c r="AU171">
        <v>5.267847E-3</v>
      </c>
      <c r="AV171" s="117"/>
      <c r="AY171" s="117"/>
      <c r="AZ171">
        <v>30.926058659999999</v>
      </c>
      <c r="BA171">
        <v>1.3776715E-2</v>
      </c>
      <c r="BB171" s="117"/>
      <c r="BC171" s="117"/>
      <c r="BD171" s="117"/>
      <c r="BE171" s="117"/>
      <c r="BF171" s="117"/>
      <c r="BG171" s="117"/>
      <c r="BH171" s="117"/>
      <c r="BI171" s="15">
        <v>-1.073069899</v>
      </c>
      <c r="BJ171" s="117"/>
      <c r="BK171" s="15">
        <v>1.1628317000000001E-2</v>
      </c>
      <c r="BL171" s="15">
        <v>-3.7543449</v>
      </c>
      <c r="BM171" s="117"/>
      <c r="BN171" s="117"/>
      <c r="BO171" s="15">
        <v>67.155435190000006</v>
      </c>
      <c r="BP171" s="117"/>
      <c r="BQ171" s="117"/>
      <c r="BR171" s="15">
        <v>2.2367577E-2</v>
      </c>
      <c r="BS171" s="15">
        <v>1.0355718279999999</v>
      </c>
      <c r="BT171" s="15">
        <v>1.0492032920000001</v>
      </c>
      <c r="BU171" s="184">
        <v>0.99403642000000003</v>
      </c>
      <c r="BV171" s="117"/>
      <c r="BW171" s="117"/>
    </row>
    <row r="172" spans="1:75" ht="15.75" x14ac:dyDescent="0.25">
      <c r="A172" s="15" t="s">
        <v>505</v>
      </c>
      <c r="B172" s="117"/>
      <c r="C172" s="15" t="s">
        <v>497</v>
      </c>
      <c r="D172" s="15" t="s">
        <v>498</v>
      </c>
      <c r="E172" s="117"/>
      <c r="F172" s="117"/>
      <c r="G172" s="117" t="s">
        <v>476</v>
      </c>
      <c r="H172" s="178"/>
      <c r="I172" s="180">
        <v>42281</v>
      </c>
      <c r="J172" s="181">
        <v>0.37398148148148147</v>
      </c>
      <c r="K172" s="191" t="str">
        <f t="shared" si="28"/>
        <v>MDIW25C-42281</v>
      </c>
      <c r="L172" s="117"/>
      <c r="M172" s="117"/>
      <c r="N172" s="117"/>
      <c r="O172" s="117"/>
      <c r="P172" s="117" t="s">
        <v>476</v>
      </c>
      <c r="Q172" s="117" t="s">
        <v>38</v>
      </c>
      <c r="R172" s="15" t="s">
        <v>499</v>
      </c>
      <c r="S172" s="15">
        <v>0</v>
      </c>
      <c r="T172" s="184">
        <v>0.91461111551405205</v>
      </c>
      <c r="U172" s="117" t="s">
        <v>476</v>
      </c>
      <c r="V172" s="182" t="s">
        <v>534</v>
      </c>
      <c r="W172">
        <v>14</v>
      </c>
      <c r="X172">
        <v>21</v>
      </c>
      <c r="Y172" s="179" t="s">
        <v>523</v>
      </c>
      <c r="Z172" s="179" t="s">
        <v>523</v>
      </c>
      <c r="AA172" s="117"/>
      <c r="AB172" s="15">
        <v>-35.223185110000003</v>
      </c>
      <c r="AC172" s="117"/>
      <c r="AD172" s="117"/>
      <c r="AE172" s="15">
        <v>-4.5392049999999999</v>
      </c>
      <c r="AF172" s="117"/>
      <c r="AG172" s="117"/>
      <c r="AH172" s="15">
        <v>-41.693584979999997</v>
      </c>
      <c r="AI172" s="117"/>
      <c r="AJ172" s="117"/>
      <c r="AK172" s="15">
        <v>-13.85417374</v>
      </c>
      <c r="AL172" s="117"/>
      <c r="AM172" s="117"/>
      <c r="AN172" s="15">
        <v>17.270601190000001</v>
      </c>
      <c r="AO172" s="117"/>
      <c r="AP172" s="117"/>
      <c r="AQ172">
        <v>-3.69</v>
      </c>
      <c r="AR172" s="108"/>
      <c r="AS172" s="91">
        <v>34.979999999999997</v>
      </c>
      <c r="AT172">
        <v>-41.086561750000001</v>
      </c>
      <c r="AU172">
        <v>5.8058770000000001E-3</v>
      </c>
      <c r="AV172" s="117"/>
      <c r="AY172" s="117"/>
      <c r="AZ172">
        <v>30.358748200000001</v>
      </c>
      <c r="BA172">
        <v>1.5360230000000001E-2</v>
      </c>
      <c r="BB172" s="117"/>
      <c r="BC172" s="117"/>
      <c r="BD172" s="117"/>
      <c r="BE172" s="117"/>
      <c r="BF172" s="117"/>
      <c r="BG172" s="117"/>
      <c r="BH172" s="117"/>
      <c r="BI172" s="15">
        <v>-1.0954294099999999</v>
      </c>
      <c r="BJ172" s="117"/>
      <c r="BK172" s="15">
        <v>1.0440399E-2</v>
      </c>
      <c r="BL172" s="15">
        <v>-4.8405404829999998</v>
      </c>
      <c r="BM172" s="117"/>
      <c r="BN172" s="117"/>
      <c r="BO172" s="15">
        <v>66.445221329999995</v>
      </c>
      <c r="BP172" s="117"/>
      <c r="BQ172" s="117"/>
      <c r="BR172" s="15">
        <v>2.2767968E-2</v>
      </c>
      <c r="BS172" s="15">
        <v>1.0456334359999999</v>
      </c>
      <c r="BT172" s="15">
        <v>1.042348131</v>
      </c>
      <c r="BU172" s="184">
        <v>0.98459430400000003</v>
      </c>
      <c r="BV172" s="117"/>
      <c r="BW172" s="117"/>
    </row>
    <row r="173" spans="1:75" ht="15.75" x14ac:dyDescent="0.25">
      <c r="A173" s="15" t="s">
        <v>506</v>
      </c>
      <c r="B173" s="117"/>
      <c r="C173" s="15" t="s">
        <v>497</v>
      </c>
      <c r="D173" s="15" t="s">
        <v>501</v>
      </c>
      <c r="E173" s="117"/>
      <c r="F173" s="117"/>
      <c r="G173" s="117" t="s">
        <v>476</v>
      </c>
      <c r="H173" s="178"/>
      <c r="I173" s="180">
        <v>42263</v>
      </c>
      <c r="J173" s="181">
        <v>0.6251620370370371</v>
      </c>
      <c r="K173" s="191" t="str">
        <f t="shared" si="28"/>
        <v>MDIWHG-42263</v>
      </c>
      <c r="L173" s="117"/>
      <c r="M173" s="117"/>
      <c r="N173" s="117"/>
      <c r="O173" s="117"/>
      <c r="P173" s="117" t="s">
        <v>476</v>
      </c>
      <c r="Q173" s="117" t="s">
        <v>38</v>
      </c>
      <c r="R173" s="15" t="s">
        <v>499</v>
      </c>
      <c r="S173" s="15">
        <v>0</v>
      </c>
      <c r="T173" s="184">
        <v>2.6593396332597101E-2</v>
      </c>
      <c r="U173" s="117" t="s">
        <v>476</v>
      </c>
      <c r="V173" s="182" t="s">
        <v>532</v>
      </c>
      <c r="W173">
        <v>20</v>
      </c>
      <c r="X173">
        <v>28</v>
      </c>
      <c r="Y173" s="179" t="s">
        <v>523</v>
      </c>
      <c r="Z173" s="179" t="s">
        <v>523</v>
      </c>
      <c r="AA173" s="117"/>
      <c r="AB173" s="15">
        <v>-35.200798749999997</v>
      </c>
      <c r="AC173" s="117"/>
      <c r="AD173" s="117"/>
      <c r="AE173" s="15">
        <v>-6.6775687159999997</v>
      </c>
      <c r="AF173" s="117"/>
      <c r="AG173" s="117"/>
      <c r="AH173" s="15">
        <v>-44.467187819999999</v>
      </c>
      <c r="AI173" s="117"/>
      <c r="AJ173" s="117"/>
      <c r="AK173" s="15">
        <v>-18.209275089999998</v>
      </c>
      <c r="AL173" s="117"/>
      <c r="AM173" s="117"/>
      <c r="AN173" s="15">
        <v>25.051635900000001</v>
      </c>
      <c r="AO173" s="117"/>
      <c r="AP173" s="117"/>
      <c r="AQ173">
        <v>-3.69</v>
      </c>
      <c r="AR173" s="108"/>
      <c r="AS173" s="91">
        <v>34.979999999999997</v>
      </c>
      <c r="AT173">
        <v>-40.983256070000003</v>
      </c>
      <c r="AU173">
        <v>4.7867550000000002E-3</v>
      </c>
      <c r="AV173" s="117"/>
      <c r="AY173" s="117"/>
      <c r="AZ173">
        <v>28.143055050000001</v>
      </c>
      <c r="BA173">
        <v>1.2146218E-2</v>
      </c>
      <c r="BB173" s="117"/>
      <c r="BC173" s="117"/>
      <c r="BD173" s="117"/>
      <c r="BE173" s="117"/>
      <c r="BF173" s="117"/>
      <c r="BG173" s="117"/>
      <c r="BH173" s="117"/>
      <c r="BI173" s="15">
        <v>-1.9039671309999999</v>
      </c>
      <c r="BJ173" s="117"/>
      <c r="BK173" s="15">
        <v>9.6089060000000004E-3</v>
      </c>
      <c r="BL173" s="15">
        <v>-4.9651333150000001</v>
      </c>
      <c r="BM173" s="117"/>
      <c r="BN173" s="117"/>
      <c r="BO173" s="15">
        <v>79.122676670000004</v>
      </c>
      <c r="BP173" s="117"/>
      <c r="BQ173" s="117"/>
      <c r="BR173" s="15">
        <v>2.1053512999999999E-2</v>
      </c>
      <c r="BS173" s="15">
        <v>1.0466835640000001</v>
      </c>
      <c r="BT173" s="15">
        <v>1.0338556800000001</v>
      </c>
      <c r="BU173" s="184">
        <v>9.7791674999999995E-2</v>
      </c>
      <c r="BV173" s="117"/>
      <c r="BW173" s="117"/>
    </row>
    <row r="174" spans="1:75" ht="15.75" x14ac:dyDescent="0.25">
      <c r="A174" s="15" t="s">
        <v>506</v>
      </c>
      <c r="B174" s="117"/>
      <c r="C174" s="15" t="s">
        <v>497</v>
      </c>
      <c r="D174" s="15" t="s">
        <v>501</v>
      </c>
      <c r="E174" s="117"/>
      <c r="F174" s="117"/>
      <c r="G174" s="117" t="s">
        <v>476</v>
      </c>
      <c r="H174" s="178"/>
      <c r="I174" s="180">
        <v>42269</v>
      </c>
      <c r="J174" s="181">
        <v>0.37813657407407408</v>
      </c>
      <c r="K174" s="191" t="str">
        <f t="shared" si="28"/>
        <v>MDIWHG-42269</v>
      </c>
      <c r="L174" s="117"/>
      <c r="M174" s="117"/>
      <c r="N174" s="117"/>
      <c r="O174" s="117"/>
      <c r="P174" s="117" t="s">
        <v>476</v>
      </c>
      <c r="Q174" s="117" t="s">
        <v>38</v>
      </c>
      <c r="R174" s="15" t="s">
        <v>499</v>
      </c>
      <c r="S174" s="15">
        <v>0</v>
      </c>
      <c r="T174" s="184">
        <v>2.6593396332597101E-2</v>
      </c>
      <c r="U174" s="117" t="s">
        <v>476</v>
      </c>
      <c r="V174" s="182" t="s">
        <v>533</v>
      </c>
      <c r="W174">
        <v>8</v>
      </c>
      <c r="X174">
        <v>13</v>
      </c>
      <c r="Y174" s="179" t="s">
        <v>523</v>
      </c>
      <c r="Z174" s="179" t="s">
        <v>523</v>
      </c>
      <c r="AA174" s="117"/>
      <c r="AB174" s="15">
        <v>-35.42014537</v>
      </c>
      <c r="AC174" s="117"/>
      <c r="AD174" s="117"/>
      <c r="AE174" s="15">
        <v>-6.6736412270000001</v>
      </c>
      <c r="AF174" s="117"/>
      <c r="AG174" s="117"/>
      <c r="AH174" s="15">
        <v>-44.746258230000002</v>
      </c>
      <c r="AI174" s="117"/>
      <c r="AJ174" s="117"/>
      <c r="AK174" s="15">
        <v>-17.227773580000001</v>
      </c>
      <c r="AL174" s="117"/>
      <c r="AM174" s="117"/>
      <c r="AN174" s="15">
        <v>15.40212</v>
      </c>
      <c r="AO174" s="117"/>
      <c r="AP174" s="117"/>
      <c r="AQ174">
        <v>-3.69</v>
      </c>
      <c r="AR174" s="108"/>
      <c r="AS174" s="91">
        <v>34.979999999999997</v>
      </c>
      <c r="AT174">
        <v>-41.21733133</v>
      </c>
      <c r="AU174">
        <v>5.2511570000000002E-3</v>
      </c>
      <c r="AV174" s="117"/>
      <c r="AY174" s="117"/>
      <c r="AZ174">
        <v>28.147633150000001</v>
      </c>
      <c r="BA174">
        <v>1.9219705E-2</v>
      </c>
      <c r="BB174" s="117"/>
      <c r="BC174" s="117"/>
      <c r="BD174" s="117"/>
      <c r="BE174" s="117"/>
      <c r="BF174" s="117"/>
      <c r="BG174" s="117"/>
      <c r="BH174" s="117"/>
      <c r="BI174" s="15">
        <v>-1.964953878</v>
      </c>
      <c r="BJ174" s="117"/>
      <c r="BK174" s="15">
        <v>1.2436483999999999E-2</v>
      </c>
      <c r="BL174" s="15">
        <v>-3.978287613</v>
      </c>
      <c r="BM174" s="117"/>
      <c r="BN174" s="117"/>
      <c r="BO174" s="15">
        <v>69.215600309999999</v>
      </c>
      <c r="BP174" s="117"/>
      <c r="BQ174" s="117"/>
      <c r="BR174" s="15">
        <v>2.2367577E-2</v>
      </c>
      <c r="BS174" s="15">
        <v>1.0355718279999999</v>
      </c>
      <c r="BT174" s="15">
        <v>1.0492032920000001</v>
      </c>
      <c r="BU174" s="184">
        <v>0.12186765300000001</v>
      </c>
      <c r="BV174" s="117"/>
      <c r="BW174" s="117"/>
    </row>
    <row r="175" spans="1:75" ht="15.75" x14ac:dyDescent="0.25">
      <c r="A175" s="15" t="s">
        <v>506</v>
      </c>
      <c r="B175" s="117"/>
      <c r="C175" s="15" t="s">
        <v>497</v>
      </c>
      <c r="D175" s="15" t="s">
        <v>501</v>
      </c>
      <c r="E175" s="117"/>
      <c r="F175" s="117"/>
      <c r="G175" s="117" t="s">
        <v>476</v>
      </c>
      <c r="H175" s="178"/>
      <c r="I175" s="180">
        <v>42276</v>
      </c>
      <c r="J175" s="181">
        <v>0.28890046296296296</v>
      </c>
      <c r="K175" s="191" t="str">
        <f t="shared" si="28"/>
        <v>MDIWHG-42276</v>
      </c>
      <c r="L175" s="117"/>
      <c r="M175" s="117"/>
      <c r="N175" s="117"/>
      <c r="O175" s="117"/>
      <c r="P175" s="117" t="s">
        <v>476</v>
      </c>
      <c r="Q175" s="117" t="s">
        <v>38</v>
      </c>
      <c r="R175" s="15" t="s">
        <v>499</v>
      </c>
      <c r="S175" s="15">
        <v>0</v>
      </c>
      <c r="T175" s="184">
        <v>2.6593396332597101E-2</v>
      </c>
      <c r="U175" s="117" t="s">
        <v>476</v>
      </c>
      <c r="V175" s="182" t="s">
        <v>533</v>
      </c>
      <c r="W175">
        <v>14</v>
      </c>
      <c r="X175">
        <v>21</v>
      </c>
      <c r="Y175" s="179" t="s">
        <v>523</v>
      </c>
      <c r="Z175" s="179" t="s">
        <v>523</v>
      </c>
      <c r="AA175" s="117"/>
      <c r="AB175" s="15">
        <v>-35.587992409999998</v>
      </c>
      <c r="AC175" s="117"/>
      <c r="AD175" s="117"/>
      <c r="AE175" s="15">
        <v>-11.034706829999999</v>
      </c>
      <c r="AF175" s="117"/>
      <c r="AG175" s="117"/>
      <c r="AH175" s="15">
        <v>-49.185749260000001</v>
      </c>
      <c r="AI175" s="117"/>
      <c r="AJ175" s="117"/>
      <c r="AK175" s="15">
        <v>-28.892069639999999</v>
      </c>
      <c r="AL175" s="117"/>
      <c r="AM175" s="117"/>
      <c r="AN175" s="15">
        <v>18.957753189999998</v>
      </c>
      <c r="AO175" s="117"/>
      <c r="AP175" s="117"/>
      <c r="AQ175">
        <v>-3.69</v>
      </c>
      <c r="AR175" s="108"/>
      <c r="AS175" s="91">
        <v>34.979999999999997</v>
      </c>
      <c r="AT175">
        <v>-41.234098379999999</v>
      </c>
      <c r="AU175">
        <v>6.6375460000000002E-3</v>
      </c>
      <c r="AV175" s="117"/>
      <c r="AY175" s="117"/>
      <c r="AZ175">
        <v>23.629533439999999</v>
      </c>
      <c r="BA175">
        <v>1.794401E-2</v>
      </c>
      <c r="BB175" s="117"/>
      <c r="BC175" s="117"/>
      <c r="BD175" s="117"/>
      <c r="BE175" s="117"/>
      <c r="BF175" s="117"/>
      <c r="BG175" s="117"/>
      <c r="BH175" s="117"/>
      <c r="BI175" s="15">
        <v>-2.120203563</v>
      </c>
      <c r="BJ175" s="117"/>
      <c r="BK175" s="15">
        <v>1.0451589000000001E-2</v>
      </c>
      <c r="BL175" s="15">
        <v>-7.1005921340000002</v>
      </c>
      <c r="BM175" s="117"/>
      <c r="BN175" s="117"/>
      <c r="BO175" s="15">
        <v>82.471400410000001</v>
      </c>
      <c r="BP175" s="117"/>
      <c r="BQ175" s="117"/>
      <c r="BR175" s="15">
        <v>2.2367577E-2</v>
      </c>
      <c r="BS175" s="15">
        <v>1.0355718279999999</v>
      </c>
      <c r="BT175" s="15">
        <v>1.0492032920000001</v>
      </c>
      <c r="BU175" s="184">
        <v>6.5608176000000004E-2</v>
      </c>
      <c r="BV175" s="117"/>
      <c r="BW175" s="117"/>
    </row>
    <row r="176" spans="1:75" ht="15.75" x14ac:dyDescent="0.25">
      <c r="A176" s="15" t="s">
        <v>509</v>
      </c>
      <c r="B176" s="117"/>
      <c r="C176" s="15" t="s">
        <v>497</v>
      </c>
      <c r="D176" s="15" t="s">
        <v>501</v>
      </c>
      <c r="E176" s="117"/>
      <c r="F176" s="117"/>
      <c r="G176" s="117" t="s">
        <v>476</v>
      </c>
      <c r="H176" s="178"/>
      <c r="I176" s="180">
        <v>42258</v>
      </c>
      <c r="J176" s="181">
        <v>0.52053240740740747</v>
      </c>
      <c r="K176" s="191" t="str">
        <f t="shared" si="28"/>
        <v>OoidsHG-42258</v>
      </c>
      <c r="L176" s="117"/>
      <c r="M176" s="117"/>
      <c r="N176" s="117"/>
      <c r="O176" s="117"/>
      <c r="P176" s="117" t="s">
        <v>476</v>
      </c>
      <c r="Q176" s="117" t="s">
        <v>38</v>
      </c>
      <c r="R176" s="15" t="s">
        <v>499</v>
      </c>
      <c r="S176" s="15">
        <v>0</v>
      </c>
      <c r="T176" s="184">
        <v>2.6593396332597101E-2</v>
      </c>
      <c r="U176" s="117" t="s">
        <v>476</v>
      </c>
      <c r="V176" s="182" t="s">
        <v>531</v>
      </c>
      <c r="W176">
        <v>14</v>
      </c>
      <c r="X176">
        <v>21</v>
      </c>
      <c r="Y176" s="179" t="s">
        <v>523</v>
      </c>
      <c r="Z176" s="179" t="s">
        <v>523</v>
      </c>
      <c r="AA176" s="117"/>
      <c r="AB176" s="15">
        <v>7.493625271</v>
      </c>
      <c r="AC176" s="117"/>
      <c r="AD176" s="117"/>
      <c r="AE176" s="15">
        <v>2.2872038699999999</v>
      </c>
      <c r="AF176" s="117"/>
      <c r="AG176" s="117"/>
      <c r="AH176" s="15">
        <v>9.1763825499999996</v>
      </c>
      <c r="AI176" s="117"/>
      <c r="AJ176" s="117"/>
      <c r="AK176" s="15">
        <v>6.244073685</v>
      </c>
      <c r="AL176" s="117"/>
      <c r="AM176" s="117"/>
      <c r="AN176" s="15">
        <v>9.3124160889999992</v>
      </c>
      <c r="AO176" s="117"/>
      <c r="AP176" s="117"/>
      <c r="AQ176">
        <v>-3.69</v>
      </c>
      <c r="AR176" s="108"/>
      <c r="AS176" s="91">
        <v>34.979999999999997</v>
      </c>
      <c r="AT176">
        <v>4.2171301879999996</v>
      </c>
      <c r="AU176">
        <v>5.9077000000000001E-3</v>
      </c>
      <c r="AV176" s="117"/>
      <c r="AY176" s="117"/>
      <c r="AZ176">
        <v>37.332328519999997</v>
      </c>
      <c r="BA176">
        <v>1.263426E-2</v>
      </c>
      <c r="BB176" s="117"/>
      <c r="BC176" s="117"/>
      <c r="BD176" s="117"/>
      <c r="BE176" s="117"/>
      <c r="BF176" s="117"/>
      <c r="BG176" s="117"/>
      <c r="BH176" s="117"/>
      <c r="BI176" s="15">
        <v>-0.81329170699999997</v>
      </c>
      <c r="BJ176" s="117"/>
      <c r="BK176" s="15">
        <v>9.6403280000000001E-3</v>
      </c>
      <c r="BL176" s="15">
        <v>1.6569063580000001</v>
      </c>
      <c r="BM176" s="117"/>
      <c r="BN176" s="117"/>
      <c r="BO176" s="15">
        <v>-3.1711429789999999</v>
      </c>
      <c r="BP176" s="117"/>
      <c r="BQ176" s="117"/>
      <c r="BR176" s="15">
        <v>1.9389646999999999E-2</v>
      </c>
      <c r="BS176" s="15">
        <v>1.0446983489999999</v>
      </c>
      <c r="BT176" s="15">
        <v>1.043553137</v>
      </c>
      <c r="BU176" s="184">
        <v>9.3952638000000005E-2</v>
      </c>
      <c r="BV176" s="117"/>
      <c r="BW176" s="117"/>
    </row>
    <row r="177" spans="1:75" ht="15.75" x14ac:dyDescent="0.25">
      <c r="A177" s="15" t="s">
        <v>509</v>
      </c>
      <c r="B177" s="117"/>
      <c r="C177" s="15" t="s">
        <v>497</v>
      </c>
      <c r="D177" s="15" t="s">
        <v>501</v>
      </c>
      <c r="E177" s="117"/>
      <c r="F177" s="117"/>
      <c r="G177" s="117" t="s">
        <v>476</v>
      </c>
      <c r="H177" s="178"/>
      <c r="I177" s="180">
        <v>42272</v>
      </c>
      <c r="J177" s="181">
        <v>0.63289351851851849</v>
      </c>
      <c r="K177" s="191" t="str">
        <f t="shared" si="28"/>
        <v>OoidsHG-42272</v>
      </c>
      <c r="L177" s="117"/>
      <c r="M177" s="117"/>
      <c r="N177" s="117"/>
      <c r="O177" s="117"/>
      <c r="P177" s="117" t="s">
        <v>476</v>
      </c>
      <c r="Q177" s="117" t="s">
        <v>38</v>
      </c>
      <c r="R177" s="15" t="s">
        <v>499</v>
      </c>
      <c r="S177" s="15">
        <v>0</v>
      </c>
      <c r="T177" s="184">
        <v>2.6593396332597101E-2</v>
      </c>
      <c r="U177" s="117" t="s">
        <v>476</v>
      </c>
      <c r="V177" s="182" t="s">
        <v>533</v>
      </c>
      <c r="W177">
        <v>3</v>
      </c>
      <c r="X177">
        <v>7</v>
      </c>
      <c r="Y177" s="179" t="s">
        <v>523</v>
      </c>
      <c r="Z177" s="179" t="s">
        <v>523</v>
      </c>
      <c r="AA177" s="117"/>
      <c r="AB177" s="15">
        <v>7.5805298460000001</v>
      </c>
      <c r="AC177" s="117"/>
      <c r="AD177" s="117"/>
      <c r="AE177" s="15">
        <v>-0.552207161</v>
      </c>
      <c r="AF177" s="117"/>
      <c r="AG177" s="117"/>
      <c r="AH177" s="15">
        <v>6.4216035480000002</v>
      </c>
      <c r="AI177" s="117"/>
      <c r="AJ177" s="117"/>
      <c r="AK177" s="15">
        <v>-2.1791175909999998</v>
      </c>
      <c r="AL177" s="117"/>
      <c r="AM177" s="117"/>
      <c r="AN177" s="15">
        <v>9.0550704149999994</v>
      </c>
      <c r="AO177" s="117"/>
      <c r="AP177" s="117"/>
      <c r="AQ177">
        <v>-3.69</v>
      </c>
      <c r="AR177" s="108"/>
      <c r="AS177" s="91">
        <v>34.979999999999997</v>
      </c>
      <c r="AT177">
        <v>4.414960808</v>
      </c>
      <c r="AU177">
        <v>8.1521279999999998E-3</v>
      </c>
      <c r="AV177" s="117"/>
      <c r="AY177" s="117"/>
      <c r="AZ177">
        <v>34.390250799999997</v>
      </c>
      <c r="BA177">
        <v>9.8720939999999997E-3</v>
      </c>
      <c r="BB177" s="117"/>
      <c r="BC177" s="117"/>
      <c r="BD177" s="117"/>
      <c r="BE177" s="117"/>
      <c r="BF177" s="117"/>
      <c r="BG177" s="117"/>
      <c r="BH177" s="117"/>
      <c r="BI177" s="15">
        <v>-0.84627654900000004</v>
      </c>
      <c r="BJ177" s="117"/>
      <c r="BK177" s="15">
        <v>9.7697359999999994E-3</v>
      </c>
      <c r="BL177" s="15">
        <v>-1.0761324109999999</v>
      </c>
      <c r="BM177" s="117"/>
      <c r="BN177" s="117"/>
      <c r="BO177" s="15">
        <v>2.05436613</v>
      </c>
      <c r="BP177" s="117"/>
      <c r="BQ177" s="117"/>
      <c r="BR177" s="15">
        <v>2.2367577E-2</v>
      </c>
      <c r="BS177" s="15">
        <v>1.0355718279999999</v>
      </c>
      <c r="BT177" s="15">
        <v>1.0492032920000001</v>
      </c>
      <c r="BU177" s="184">
        <v>0.11291883699999999</v>
      </c>
      <c r="BV177" s="117"/>
      <c r="BW177" s="117"/>
    </row>
    <row r="178" spans="1:75" ht="15.75" x14ac:dyDescent="0.25">
      <c r="W178">
        <v>14</v>
      </c>
      <c r="X178">
        <v>21</v>
      </c>
      <c r="AP178" s="117"/>
      <c r="AQ178" s="117"/>
      <c r="AR178" s="117"/>
      <c r="AS178" s="117"/>
      <c r="AT178" s="117"/>
      <c r="AU178" s="117"/>
      <c r="AV178" s="117"/>
      <c r="AW178" s="117"/>
      <c r="AX178" s="117"/>
      <c r="AY178" s="117"/>
      <c r="AZ178" s="117"/>
      <c r="BA178" s="117"/>
      <c r="BB178" s="117"/>
      <c r="BC178" s="117"/>
      <c r="BD178" s="117"/>
      <c r="BE178" s="117"/>
      <c r="BF178" s="117"/>
      <c r="BG178" s="117"/>
      <c r="BH178" s="117"/>
      <c r="BI178" s="117"/>
      <c r="BJ178" s="117"/>
      <c r="BK178" s="117"/>
      <c r="BL178" s="117"/>
      <c r="BM178" s="117"/>
      <c r="BN178" s="117"/>
      <c r="BO178" s="117"/>
      <c r="BP178" s="117"/>
      <c r="BQ178" s="117"/>
      <c r="BR178" s="117"/>
      <c r="BS178" s="117"/>
      <c r="BT178" s="117"/>
      <c r="BU178" s="117"/>
      <c r="BV178" s="117"/>
      <c r="BW178" s="117"/>
    </row>
    <row r="179" spans="1:75" x14ac:dyDescent="0.2">
      <c r="AP179" s="117"/>
      <c r="AQ179" s="117"/>
      <c r="AR179" s="117"/>
      <c r="AS179" s="117"/>
      <c r="AT179" s="117"/>
      <c r="AU179" s="117"/>
      <c r="AV179" s="117"/>
      <c r="AW179" s="117"/>
      <c r="AX179" s="117"/>
      <c r="AY179" s="117"/>
      <c r="AZ179" s="117"/>
      <c r="BA179" s="117"/>
      <c r="BB179" s="117"/>
      <c r="BC179" s="117"/>
      <c r="BD179" s="117"/>
      <c r="BE179" s="117"/>
      <c r="BF179" s="117"/>
      <c r="BG179" s="117"/>
      <c r="BH179" s="117"/>
      <c r="BI179" s="117"/>
      <c r="BJ179" s="117"/>
      <c r="BK179" s="117"/>
      <c r="BL179" s="117"/>
      <c r="BM179" s="117"/>
      <c r="BN179" s="117"/>
      <c r="BO179" s="117"/>
      <c r="BP179" s="117"/>
      <c r="BQ179" s="117"/>
      <c r="BR179" s="117"/>
      <c r="BS179" s="117"/>
      <c r="BT179" s="117"/>
      <c r="BU179" s="117"/>
      <c r="BV179" s="117"/>
      <c r="BW179" s="117"/>
    </row>
  </sheetData>
  <sortState xmlns:xlrd2="http://schemas.microsoft.com/office/spreadsheetml/2017/richdata2" ref="A8:AZ11">
    <sortCondition ref="L8:L11"/>
  </sortState>
  <mergeCells count="4">
    <mergeCell ref="A1:B1"/>
    <mergeCell ref="C1:M1"/>
    <mergeCell ref="C4:M4"/>
    <mergeCell ref="C5:M5"/>
  </mergeCells>
  <phoneticPr fontId="23" type="noConversion"/>
  <pageMargins left="0.7" right="0.7" top="0.75" bottom="0.75" header="0.3" footer="0.3"/>
  <pageSetup paperSize="9"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S14"/>
  <sheetViews>
    <sheetView workbookViewId="0">
      <selection activeCell="C18" sqref="C16:C18"/>
    </sheetView>
  </sheetViews>
  <sheetFormatPr defaultColWidth="11" defaultRowHeight="15.75" x14ac:dyDescent="0.25"/>
  <cols>
    <col min="2" max="2" width="13.375" customWidth="1"/>
    <col min="3" max="3" width="12.625" customWidth="1"/>
    <col min="4" max="4" width="15" customWidth="1"/>
    <col min="11" max="11" width="12.375" customWidth="1"/>
    <col min="12" max="12" width="13" customWidth="1"/>
    <col min="17" max="17" width="10.875" style="4"/>
  </cols>
  <sheetData>
    <row r="1" spans="1:19" s="57" customFormat="1" ht="51" customHeight="1" thickBot="1" x14ac:dyDescent="0.3">
      <c r="A1" s="200" t="s">
        <v>447</v>
      </c>
      <c r="B1" s="200"/>
      <c r="C1" s="209" t="s">
        <v>446</v>
      </c>
      <c r="D1" s="209"/>
      <c r="E1" s="209"/>
      <c r="F1" s="209"/>
      <c r="G1" s="209"/>
      <c r="H1" s="209"/>
      <c r="I1" s="209"/>
      <c r="J1" s="209"/>
      <c r="K1" s="209"/>
      <c r="L1" s="209"/>
      <c r="M1" s="209"/>
      <c r="N1" s="79"/>
      <c r="O1" s="79"/>
      <c r="P1" s="79"/>
    </row>
    <row r="2" spans="1:19" s="4" customFormat="1" x14ac:dyDescent="0.25">
      <c r="B2" s="13"/>
      <c r="C2" s="167" t="s">
        <v>437</v>
      </c>
      <c r="D2" s="162"/>
      <c r="E2" s="163"/>
      <c r="F2" s="163"/>
      <c r="G2" s="27"/>
      <c r="H2" s="27"/>
      <c r="I2" s="27"/>
      <c r="J2" s="98"/>
      <c r="K2" s="27"/>
      <c r="L2" s="27"/>
      <c r="M2" s="28"/>
      <c r="N2" s="13"/>
      <c r="O2" s="13"/>
      <c r="P2" s="13"/>
      <c r="R2" s="13"/>
      <c r="S2" s="13"/>
    </row>
    <row r="3" spans="1:19" s="4" customFormat="1" x14ac:dyDescent="0.25">
      <c r="B3" s="13"/>
      <c r="C3" s="165" t="s">
        <v>214</v>
      </c>
      <c r="D3" s="157"/>
      <c r="E3" s="158"/>
      <c r="F3" s="158"/>
      <c r="G3" s="30"/>
      <c r="H3" s="30"/>
      <c r="I3" s="30"/>
      <c r="J3" s="99"/>
      <c r="K3" s="30"/>
      <c r="L3" s="30"/>
      <c r="M3" s="31"/>
      <c r="N3" s="13"/>
      <c r="O3" s="13"/>
      <c r="P3" s="13"/>
      <c r="R3" s="13"/>
      <c r="S3" s="13"/>
    </row>
    <row r="4" spans="1:19" s="4" customFormat="1" ht="15.95" customHeight="1" x14ac:dyDescent="0.2">
      <c r="B4" s="13"/>
      <c r="C4" s="203" t="s">
        <v>395</v>
      </c>
      <c r="D4" s="204"/>
      <c r="E4" s="204"/>
      <c r="F4" s="204"/>
      <c r="G4" s="204"/>
      <c r="H4" s="204"/>
      <c r="I4" s="204"/>
      <c r="J4" s="204"/>
      <c r="K4" s="204"/>
      <c r="L4" s="204"/>
      <c r="M4" s="205"/>
      <c r="N4" s="13"/>
      <c r="O4" s="13"/>
      <c r="P4" s="13"/>
      <c r="R4" s="13"/>
      <c r="S4" s="13"/>
    </row>
    <row r="5" spans="1:19" s="4" customFormat="1" ht="38.1" customHeight="1" thickBot="1" x14ac:dyDescent="0.25">
      <c r="B5" s="13"/>
      <c r="C5" s="206" t="s">
        <v>427</v>
      </c>
      <c r="D5" s="207"/>
      <c r="E5" s="207"/>
      <c r="F5" s="207"/>
      <c r="G5" s="207"/>
      <c r="H5" s="207"/>
      <c r="I5" s="207"/>
      <c r="J5" s="207"/>
      <c r="K5" s="207"/>
      <c r="L5" s="207"/>
      <c r="M5" s="208"/>
      <c r="N5" s="13"/>
      <c r="O5" s="13"/>
      <c r="P5" s="13"/>
      <c r="R5" s="13"/>
      <c r="S5" s="13"/>
    </row>
    <row r="6" spans="1:19" x14ac:dyDescent="0.25">
      <c r="Q6" s="61"/>
    </row>
    <row r="7" spans="1:19" ht="120.75" x14ac:dyDescent="0.25">
      <c r="A7" s="115" t="s">
        <v>357</v>
      </c>
      <c r="B7" s="115" t="s">
        <v>372</v>
      </c>
      <c r="C7" s="147" t="s">
        <v>259</v>
      </c>
      <c r="D7" s="147" t="s">
        <v>302</v>
      </c>
      <c r="E7" s="147" t="s">
        <v>303</v>
      </c>
      <c r="F7" s="147" t="s">
        <v>344</v>
      </c>
      <c r="G7" s="147" t="s">
        <v>343</v>
      </c>
      <c r="H7" s="147" t="s">
        <v>445</v>
      </c>
      <c r="I7" s="147" t="s">
        <v>444</v>
      </c>
      <c r="J7" s="147" t="s">
        <v>443</v>
      </c>
      <c r="K7" s="147" t="s">
        <v>442</v>
      </c>
      <c r="L7" s="147" t="s">
        <v>260</v>
      </c>
      <c r="M7" s="12" t="s">
        <v>269</v>
      </c>
      <c r="N7" s="11" t="s">
        <v>261</v>
      </c>
      <c r="O7" s="11" t="s">
        <v>262</v>
      </c>
      <c r="P7" s="11" t="s">
        <v>263</v>
      </c>
      <c r="Q7" s="147" t="s">
        <v>435</v>
      </c>
      <c r="R7" s="115" t="s">
        <v>449</v>
      </c>
    </row>
    <row r="8" spans="1:19" x14ac:dyDescent="0.25">
      <c r="A8" s="64" t="s">
        <v>274</v>
      </c>
      <c r="B8" s="65" t="s">
        <v>355</v>
      </c>
      <c r="C8" s="66" t="s">
        <v>264</v>
      </c>
      <c r="D8" s="66" t="s">
        <v>302</v>
      </c>
      <c r="E8" s="65" t="s">
        <v>303</v>
      </c>
      <c r="F8" s="65" t="s">
        <v>344</v>
      </c>
      <c r="G8" s="65" t="s">
        <v>345</v>
      </c>
      <c r="H8" s="66" t="s">
        <v>346</v>
      </c>
      <c r="I8" s="66" t="s">
        <v>347</v>
      </c>
      <c r="J8" s="66" t="s">
        <v>341</v>
      </c>
      <c r="K8" s="66" t="s">
        <v>342</v>
      </c>
      <c r="L8" s="66" t="s">
        <v>265</v>
      </c>
      <c r="M8" s="66" t="s">
        <v>268</v>
      </c>
      <c r="N8" s="66" t="s">
        <v>4</v>
      </c>
      <c r="O8" s="66" t="s">
        <v>266</v>
      </c>
      <c r="P8" s="66" t="s">
        <v>5</v>
      </c>
      <c r="Q8" s="65" t="s">
        <v>167</v>
      </c>
      <c r="R8" s="65" t="s">
        <v>453</v>
      </c>
    </row>
    <row r="9" spans="1:19" x14ac:dyDescent="0.25">
      <c r="A9" s="170" t="s">
        <v>463</v>
      </c>
      <c r="C9" s="4" t="s">
        <v>471</v>
      </c>
      <c r="D9" s="172" t="s">
        <v>470</v>
      </c>
      <c r="E9" t="s">
        <v>521</v>
      </c>
      <c r="F9" s="89"/>
      <c r="M9" s="4"/>
      <c r="N9" s="4">
        <v>35.478700000000003</v>
      </c>
      <c r="O9" s="4">
        <v>-117.8302</v>
      </c>
      <c r="P9" s="88" t="s">
        <v>469</v>
      </c>
      <c r="Q9" s="114">
        <v>0.70733312502109091</v>
      </c>
      <c r="R9" s="177">
        <v>18.804496866130989</v>
      </c>
    </row>
    <row r="10" spans="1:19" x14ac:dyDescent="0.25">
      <c r="A10" s="170" t="s">
        <v>464</v>
      </c>
      <c r="C10" s="4" t="s">
        <v>471</v>
      </c>
      <c r="D10" s="172" t="s">
        <v>470</v>
      </c>
      <c r="E10" t="s">
        <v>521</v>
      </c>
      <c r="N10" s="4">
        <v>35.478700000000003</v>
      </c>
      <c r="O10" s="4">
        <v>-117.8302</v>
      </c>
      <c r="P10" s="88" t="s">
        <v>469</v>
      </c>
      <c r="Q10" s="114">
        <v>0.70753505427600039</v>
      </c>
      <c r="R10" s="177">
        <v>18.738917134989151</v>
      </c>
    </row>
    <row r="11" spans="1:19" x14ac:dyDescent="0.25">
      <c r="A11" s="170" t="s">
        <v>465</v>
      </c>
      <c r="C11" s="4" t="s">
        <v>471</v>
      </c>
      <c r="D11" s="172" t="s">
        <v>470</v>
      </c>
      <c r="E11" t="s">
        <v>521</v>
      </c>
      <c r="N11" s="4">
        <v>35.478700000000003</v>
      </c>
      <c r="O11" s="4">
        <v>-117.8302</v>
      </c>
      <c r="P11" s="88" t="s">
        <v>469</v>
      </c>
      <c r="Q11" s="114">
        <v>0.73921813299333827</v>
      </c>
      <c r="R11" s="177">
        <v>8.9664401220018135</v>
      </c>
    </row>
    <row r="12" spans="1:19" x14ac:dyDescent="0.25">
      <c r="A12" s="170" t="s">
        <v>466</v>
      </c>
      <c r="C12" s="4" t="s">
        <v>471</v>
      </c>
      <c r="D12" s="172" t="s">
        <v>470</v>
      </c>
      <c r="E12" t="s">
        <v>521</v>
      </c>
      <c r="N12" s="4">
        <v>35.478700000000003</v>
      </c>
      <c r="O12" s="4">
        <v>-117.8302</v>
      </c>
      <c r="P12" s="88" t="s">
        <v>469</v>
      </c>
      <c r="Q12" s="114">
        <v>0.71229090466697331</v>
      </c>
      <c r="R12" s="177">
        <v>17.207043757741133</v>
      </c>
    </row>
    <row r="13" spans="1:19" x14ac:dyDescent="0.25">
      <c r="A13" s="170" t="s">
        <v>467</v>
      </c>
      <c r="C13" s="4" t="s">
        <v>471</v>
      </c>
      <c r="D13" s="172" t="s">
        <v>470</v>
      </c>
      <c r="E13" t="s">
        <v>521</v>
      </c>
      <c r="N13" s="4">
        <v>35.478700000000003</v>
      </c>
      <c r="O13" s="4">
        <v>-117.8302</v>
      </c>
      <c r="P13" s="88" t="s">
        <v>469</v>
      </c>
      <c r="Q13" s="114">
        <v>0.70450278495928431</v>
      </c>
      <c r="R13" s="177">
        <v>19.728371433423888</v>
      </c>
    </row>
    <row r="14" spans="1:19" x14ac:dyDescent="0.25">
      <c r="A14" s="171" t="s">
        <v>468</v>
      </c>
      <c r="C14" s="4" t="s">
        <v>471</v>
      </c>
      <c r="D14" s="172" t="s">
        <v>470</v>
      </c>
      <c r="E14" t="s">
        <v>521</v>
      </c>
      <c r="N14" s="4">
        <v>35.478700000000003</v>
      </c>
      <c r="O14" s="4">
        <v>-117.8302</v>
      </c>
      <c r="P14" s="88" t="s">
        <v>469</v>
      </c>
      <c r="Q14" s="114">
        <v>0.71998997933519004</v>
      </c>
      <c r="R14" s="177">
        <v>14.777475293960094</v>
      </c>
    </row>
  </sheetData>
  <mergeCells count="4">
    <mergeCell ref="A1:B1"/>
    <mergeCell ref="C4:M4"/>
    <mergeCell ref="C1:M1"/>
    <mergeCell ref="C5:M5"/>
  </mergeCells>
  <pageMargins left="0.7" right="0.7" top="0.75" bottom="0.75" header="0.3" footer="0.3"/>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A2569A-9458-42C7-9769-F20EB2EC8B29}">
  <dimension ref="A1"/>
  <sheetViews>
    <sheetView workbookViewId="0">
      <selection activeCell="A2" sqref="A2"/>
    </sheetView>
  </sheetViews>
  <sheetFormatPr defaultRowHeight="15.75" x14ac:dyDescent="0.25"/>
  <sheetData>
    <row r="1" spans="1:1" x14ac:dyDescent="0.25">
      <c r="A1" t="s">
        <v>540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vt:lpstr>
      <vt:lpstr>Data Source</vt:lpstr>
      <vt:lpstr>Sample Means</vt:lpstr>
      <vt:lpstr>Methodology</vt:lpstr>
      <vt:lpstr>Sample + Standard Replicates</vt:lpstr>
      <vt:lpstr>Additional Sample Info</vt:lpstr>
      <vt:lpstr>G49634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Jennifer Olivarez</cp:lastModifiedBy>
  <dcterms:created xsi:type="dcterms:W3CDTF">2019-05-14T02:08:57Z</dcterms:created>
  <dcterms:modified xsi:type="dcterms:W3CDTF">2022-03-18T21:41:20Z</dcterms:modified>
</cp:coreProperties>
</file>