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ooks\SPE555-Craddock\555-02-SM-Gottlieb\"/>
    </mc:Choice>
  </mc:AlternateContent>
  <xr:revisionPtr revIDLastSave="0" documentId="13_ncr:1_{30E36B5E-502E-4762-809D-AA1C3E085D89}" xr6:coauthVersionLast="47" xr6:coauthVersionMax="47" xr10:uidLastSave="{00000000-0000-0000-0000-000000000000}"/>
  <bookViews>
    <workbookView xWindow="-120" yWindow="-120" windowWidth="24240" windowHeight="12195" xr2:uid="{FFE69BFE-0F69-DE4E-9EE0-22B722178E9C}"/>
  </bookViews>
  <sheets>
    <sheet name="Table S2 WiscSIMS_results" sheetId="1" r:id="rId1"/>
    <sheet name="Info" sheetId="2" r:id="rId2"/>
  </sheets>
  <externalReferences>
    <externalReference r:id="rId3"/>
    <externalReference r:id="rId4"/>
    <externalReference r:id="rId5"/>
    <externalReference r:id="rId6"/>
  </externalReferences>
  <definedNames>
    <definedName name="___gXY1">[1]PlotDat14!$C$1:$D$22</definedName>
    <definedName name="__gXY1">[2]PlotDat9!$C$1:$D$48</definedName>
    <definedName name="ConcAgeTik1">[1]PlotDat1!$E$2:$F$50</definedName>
    <definedName name="ConcAgeTik2">[1]PlotDat1!$G$2:$H$50</definedName>
    <definedName name="ConcAgeTik3">[1]PlotDat1!$I$2:$J$50</definedName>
    <definedName name="ConcAgeTik4">[1]PlotDat1!$K$2:$L$50</definedName>
    <definedName name="ConcAgeTik5">[1]PlotDat1!$M$2:$N$50</definedName>
    <definedName name="ConcAgeTik6">[1]PlotDat1!$O$2:$P$50</definedName>
    <definedName name="ConcAgeTik7">[1]PlotDat1!$Q$2:$R$50</definedName>
    <definedName name="ConcAgeTikAge1">[1]PlotDat1!$E$1</definedName>
    <definedName name="ConcAgeTikAge2">[1]PlotDat1!$G$1</definedName>
    <definedName name="ConcAgeTikAge3">[1]PlotDat1!$I$1</definedName>
    <definedName name="ConcAgeTikAge4">[1]PlotDat1!$K$1</definedName>
    <definedName name="ConcAgeTikAge5">[1]PlotDat1!$M$1</definedName>
    <definedName name="ConcAgeTikAge6">[1]PlotDat1!$O$1</definedName>
    <definedName name="ConcAgeTikAge7">[1]PlotDat1!$Q$1</definedName>
    <definedName name="Ellipse1_1">[1]PlotDat14!$I$1:$J$49</definedName>
    <definedName name="Ellipse1_100">[3]PlotDat2!$GY$1:$GZ$59</definedName>
    <definedName name="Ellipse1_101">[3]PlotDat2!$HA$1:$HB$49</definedName>
    <definedName name="Ellipse1_102">[3]PlotDat2!$HC$1:$HD$59</definedName>
    <definedName name="Ellipse1_103">[3]PlotDat2!$HE$1:$HF$59</definedName>
    <definedName name="Ellipse1_104">[3]PlotDat2!$HG$1:$HH$59</definedName>
    <definedName name="Ellipse1_105">[3]PlotDat2!$HI$1:$HJ$59</definedName>
    <definedName name="Ellipse1_106">[3]PlotDat2!$HK$1:$HL$59</definedName>
    <definedName name="Ellipse1_107">[3]PlotDat2!$HM$1:$HN$59</definedName>
    <definedName name="Ellipse1_108">[3]PlotDat2!$HO$1:$HP$59</definedName>
    <definedName name="Ellipse1_109">[3]PlotDat2!$HQ$1:$HR$59</definedName>
    <definedName name="Ellipse1_110">[3]PlotDat2!$HS$1:$HT$59</definedName>
    <definedName name="Ellipse1_111">[3]PlotDat2!$HU$1:$HV$59</definedName>
    <definedName name="Ellipse1_112">[3]PlotDat2!$HW$1:$HX$59</definedName>
    <definedName name="Ellipse1_113">[3]PlotDat2!$HY$1:$HZ$59</definedName>
    <definedName name="Ellipse1_114">[3]PlotDat2!$IA$1:$IB$59</definedName>
    <definedName name="Ellipse1_115">[3]PlotDat2!$IC$1:$ID$59</definedName>
    <definedName name="Ellipse1_116">[3]PlotDat2!$IE$1:$IF$59</definedName>
    <definedName name="Ellipse1_117">[3]PlotDat2!$IG$1:$IH$47</definedName>
    <definedName name="Ellipse1_118">[3]PlotDat2!$II$1:$IJ$59</definedName>
    <definedName name="Ellipse1_119">[3]PlotDat2!$IK$1:$IL$59</definedName>
    <definedName name="Ellipse1_120">[3]PlotDat2!$IM$1:$IN$59</definedName>
    <definedName name="Ellipse1_121">[3]PlotDat2!$IO$1:$IP$59</definedName>
    <definedName name="Ellipse1_122">[3]PlotDat2!$IQ$1:$IR$59</definedName>
    <definedName name="Ellipse1_123">[3]PlotDat2!$IS$1:$IT$59</definedName>
    <definedName name="Ellipse1_124">[3]PlotDat2!$IU$1:$IV$59</definedName>
    <definedName name="Ellipse1_125">[3]PlotDat2!$E$201:$F$259</definedName>
    <definedName name="Ellipse1_126">[3]PlotDat2!$G$201:$H$259</definedName>
    <definedName name="Ellipse1_127">[3]PlotDat2!$I$201:$J$259</definedName>
    <definedName name="Ellipse1_128">[3]PlotDat2!$K$201:$L$259</definedName>
    <definedName name="Ellipse1_129">[3]PlotDat2!$M$201:$N$259</definedName>
    <definedName name="Ellipse1_130">[3]PlotDat2!$O$201:$P$259</definedName>
    <definedName name="Ellipse1_131">[3]PlotDat2!$Q$201:$R$259</definedName>
    <definedName name="Ellipse1_132">[3]PlotDat2!$S$201:$T$259</definedName>
    <definedName name="Ellipse1_133">[3]PlotDat2!$U$201:$V$259</definedName>
    <definedName name="Ellipse1_134">[3]PlotDat2!$W$201:$X$259</definedName>
    <definedName name="Ellipse1_135">[3]PlotDat2!$Y$201:$Z$259</definedName>
    <definedName name="Ellipse1_136">[3]PlotDat2!$AA$201:$AB$259</definedName>
    <definedName name="Ellipse1_137">[3]PlotDat2!$AC$201:$AD$259</definedName>
    <definedName name="Ellipse1_138">[3]PlotDat2!$AE$201:$AF$259</definedName>
    <definedName name="Ellipse1_139">[3]PlotDat2!$AG$201:$AH$259</definedName>
    <definedName name="Ellipse1_14">#REF!</definedName>
    <definedName name="Ellipse1_140">[3]PlotDat2!$AI$201:$AJ$259</definedName>
    <definedName name="Ellipse1_141">[3]PlotDat2!$AK$201:$AL$259</definedName>
    <definedName name="Ellipse1_142">[3]PlotDat2!$AM$201:$AN$259</definedName>
    <definedName name="Ellipse1_143">[3]PlotDat2!$AO$201:$AP$259</definedName>
    <definedName name="Ellipse1_144">[3]PlotDat2!$AQ$201:$AR$259</definedName>
    <definedName name="Ellipse1_145">[3]PlotDat2!$AS$201:$AT$259</definedName>
    <definedName name="Ellipse1_146">[3]PlotDat2!$AU$201:$AV$259</definedName>
    <definedName name="Ellipse1_147">[3]PlotDat2!$AW$201:$AX$259</definedName>
    <definedName name="Ellipse1_148">[3]PlotDat2!$AY$201:$AZ$249</definedName>
    <definedName name="Ellipse1_149">[3]PlotDat2!$BA$201:$BB$259</definedName>
    <definedName name="Ellipse1_15">[2]PlotDat4!$AM$1:$AN$46</definedName>
    <definedName name="Ellipse1_150">[3]PlotDat2!$BC$201:$BD$259</definedName>
    <definedName name="Ellipse1_151">[3]PlotDat2!$BE$201:$BF$259</definedName>
    <definedName name="Ellipse1_152">[3]PlotDat2!$BG$201:$BH$259</definedName>
    <definedName name="Ellipse1_153">[3]PlotDat2!$BI$201:$BJ$259</definedName>
    <definedName name="Ellipse1_154">[3]PlotDat2!$BK$201:$BL$259</definedName>
    <definedName name="Ellipse1_155">[3]PlotDat2!$BM$201:$BN$259</definedName>
    <definedName name="Ellipse1_156">[3]PlotDat2!$BO$201:$BP$259</definedName>
    <definedName name="Ellipse1_157">[3]PlotDat2!$BQ$201:$BR$259</definedName>
    <definedName name="Ellipse1_158">[3]PlotDat2!$BS$201:$BT$259</definedName>
    <definedName name="Ellipse1_159">[3]PlotDat2!$BU$201:$BV$259</definedName>
    <definedName name="Ellipse1_16">[2]PlotDat4!$AO$1:$AP$61</definedName>
    <definedName name="Ellipse1_160">[3]PlotDat2!$BW$201:$BX$259</definedName>
    <definedName name="Ellipse1_161">[3]PlotDat2!$BY$201:$BZ$239</definedName>
    <definedName name="Ellipse1_162">[3]PlotDat2!$CA$201:$CB$259</definedName>
    <definedName name="Ellipse1_163">[3]PlotDat2!$CC$201:$CD$259</definedName>
    <definedName name="Ellipse1_164">[3]PlotDat2!$CE$201:$CF$259</definedName>
    <definedName name="Ellipse1_165">[3]PlotDat2!$CG$201:$CH$259</definedName>
    <definedName name="Ellipse1_166">[3]PlotDat2!$CI$201:$CJ$259</definedName>
    <definedName name="Ellipse1_167">[3]PlotDat2!$CK$201:$CL$259</definedName>
    <definedName name="Ellipse1_168">[3]PlotDat2!$CM$201:$CN$259</definedName>
    <definedName name="Ellipse1_169">[3]PlotDat2!$CO$201:$CP$259</definedName>
    <definedName name="Ellipse1_17">[2]PlotDat4!$AQ$1:$AR$46</definedName>
    <definedName name="Ellipse1_170">[3]PlotDat2!$CQ$201:$CR$259</definedName>
    <definedName name="Ellipse1_171">[3]PlotDat2!$CS$201:$CT$259</definedName>
    <definedName name="Ellipse1_172">[3]PlotDat2!$CU$201:$CV$259</definedName>
    <definedName name="Ellipse1_173">[3]PlotDat2!$CW$201:$CX$259</definedName>
    <definedName name="Ellipse1_174">[3]PlotDat2!$CY$201:$CZ$259</definedName>
    <definedName name="Ellipse1_175">[3]PlotDat2!$DA$201:$DB$259</definedName>
    <definedName name="Ellipse1_176">[3]PlotDat2!$DC$201:$DD$259</definedName>
    <definedName name="Ellipse1_177">[3]PlotDat2!$DE$201:$DF$259</definedName>
    <definedName name="Ellipse1_178">[3]PlotDat2!$DG$201:$DH$259</definedName>
    <definedName name="Ellipse1_179">[3]PlotDat2!$DI$201:$DJ$259</definedName>
    <definedName name="Ellipse1_18">#REF!</definedName>
    <definedName name="Ellipse1_180">[3]PlotDat2!$DK$201:$DL$259</definedName>
    <definedName name="Ellipse1_181">[3]PlotDat2!$DM$201:$DN$259</definedName>
    <definedName name="Ellipse1_182">[3]PlotDat2!$DO$201:$DP$259</definedName>
    <definedName name="Ellipse1_183">[3]PlotDat2!$DQ$201:$DR$259</definedName>
    <definedName name="Ellipse1_184">[3]PlotDat2!$DS$201:$DT$259</definedName>
    <definedName name="Ellipse1_185">[3]PlotDat2!$DU$201:$DV$259</definedName>
    <definedName name="Ellipse1_186">[3]PlotDat2!$DW$201:$DX$259</definedName>
    <definedName name="Ellipse1_187">[3]PlotDat2!$DY$201:$DZ$259</definedName>
    <definedName name="Ellipse1_188">[3]PlotDat2!$EA$201:$EB$259</definedName>
    <definedName name="Ellipse1_189">[3]PlotDat2!$EC$201:$ED$259</definedName>
    <definedName name="Ellipse1_19">#REF!</definedName>
    <definedName name="Ellipse1_190">[3]PlotDat2!$EE$201:$EF$259</definedName>
    <definedName name="Ellipse1_191">[3]PlotDat2!$EG$201:$EH$259</definedName>
    <definedName name="Ellipse1_192">[3]PlotDat2!$EI$201:$EJ$259</definedName>
    <definedName name="Ellipse1_193">[3]PlotDat2!$EK$201:$EL$259</definedName>
    <definedName name="Ellipse1_194">[3]PlotDat2!$EM$201:$EN$259</definedName>
    <definedName name="Ellipse1_195">[3]PlotDat2!$EO$201:$EP$259</definedName>
    <definedName name="Ellipse1_196">[3]PlotDat2!$EQ$201:$ER$259</definedName>
    <definedName name="Ellipse1_197">[3]PlotDat2!$ES$201:$ET$259</definedName>
    <definedName name="Ellipse1_198">[3]PlotDat2!$EU$201:$EV$259</definedName>
    <definedName name="Ellipse1_199">[3]PlotDat2!$EW$201:$EX$259</definedName>
    <definedName name="Ellipse1_20">[3]PlotDat2!$AU$1:$AV$59</definedName>
    <definedName name="Ellipse1_200">[3]PlotDat2!$EY$201:$EZ$259</definedName>
    <definedName name="Ellipse1_201">[3]PlotDat2!$FA$201:$FB$259</definedName>
    <definedName name="Ellipse1_202">[3]PlotDat2!$FC$201:$FD$259</definedName>
    <definedName name="Ellipse1_203">[3]PlotDat2!$FE$201:$FF$259</definedName>
    <definedName name="Ellipse1_204">[3]PlotDat2!$FG$201:$FH$259</definedName>
    <definedName name="Ellipse1_205">[3]PlotDat2!$FI$201:$FJ$243</definedName>
    <definedName name="Ellipse1_206">[3]PlotDat2!$FK$201:$FL$259</definedName>
    <definedName name="Ellipse1_207">[3]PlotDat2!$FM$201:$FN$259</definedName>
    <definedName name="Ellipse1_208">[3]PlotDat2!$FO$201:$FP$259</definedName>
    <definedName name="Ellipse1_209">[3]PlotDat2!$FQ$201:$FR$259</definedName>
    <definedName name="Ellipse1_21">[3]PlotDat2!$AW$1:$AX$59</definedName>
    <definedName name="Ellipse1_210">[3]PlotDat2!$FS$201:$FT$259</definedName>
    <definedName name="Ellipse1_211">[3]PlotDat2!$FU$201:$FV$259</definedName>
    <definedName name="Ellipse1_212">[3]PlotDat2!$FW$201:$FX$259</definedName>
    <definedName name="Ellipse1_213">[3]PlotDat2!$FY$201:$FZ$259</definedName>
    <definedName name="Ellipse1_214">[3]PlotDat2!$GA$201:$GB$259</definedName>
    <definedName name="Ellipse1_215">[3]PlotDat2!$GC$201:$GD$259</definedName>
    <definedName name="Ellipse1_216">[3]PlotDat2!$GE$201:$GF$259</definedName>
    <definedName name="Ellipse1_217">[3]PlotDat2!$GG$201:$GH$259</definedName>
    <definedName name="Ellipse1_218">[3]PlotDat2!$GI$201:$GJ$259</definedName>
    <definedName name="Ellipse1_219">[3]PlotDat2!$GK$201:$GL$259</definedName>
    <definedName name="Ellipse1_22">[3]PlotDat2!$AY$1:$AZ$59</definedName>
    <definedName name="Ellipse1_220">[3]PlotDat2!$GM$201:$GN$259</definedName>
    <definedName name="Ellipse1_221">[3]PlotDat2!$GO$201:$GP$259</definedName>
    <definedName name="Ellipse1_222">[3]PlotDat2!$GQ$201:$GR$259</definedName>
    <definedName name="Ellipse1_223">[3]PlotDat2!$GS$201:$GT$259</definedName>
    <definedName name="Ellipse1_224">[3]PlotDat2!$GU$201:$GV$259</definedName>
    <definedName name="Ellipse1_225">[3]PlotDat2!$GW$201:$GX$259</definedName>
    <definedName name="Ellipse1_226">[3]PlotDat2!$GY$201:$GZ$259</definedName>
    <definedName name="Ellipse1_227">[3]PlotDat2!$HA$201:$HB$259</definedName>
    <definedName name="Ellipse1_228">[3]PlotDat2!$HC$201:$HD$259</definedName>
    <definedName name="Ellipse1_229">[3]PlotDat2!$HE$201:$HF$259</definedName>
    <definedName name="Ellipse1_23">[3]PlotDat2!$BA$1:$BB$59</definedName>
    <definedName name="Ellipse1_230">[3]PlotDat2!$HG$201:$HH$259</definedName>
    <definedName name="Ellipse1_231">[3]PlotDat2!$HI$201:$HJ$259</definedName>
    <definedName name="Ellipse1_232">[3]PlotDat2!$HK$201:$HL$259</definedName>
    <definedName name="Ellipse1_233">[3]PlotDat2!$HM$201:$HN$255</definedName>
    <definedName name="Ellipse1_234">[3]PlotDat2!$HO$201:$HP$235</definedName>
    <definedName name="Ellipse1_235">[3]PlotDat2!$HQ$201:$HR$259</definedName>
    <definedName name="Ellipse1_236">[3]PlotDat2!$HS$201:$HT$259</definedName>
    <definedName name="Ellipse1_237">[3]PlotDat2!$HU$201:$HV$241</definedName>
    <definedName name="Ellipse1_238">[3]PlotDat2!$HW$201:$HX$259</definedName>
    <definedName name="Ellipse1_239">[3]PlotDat2!$HY$201:$HZ$259</definedName>
    <definedName name="Ellipse1_24">[3]PlotDat2!$BC$1:$BD$59</definedName>
    <definedName name="Ellipse1_240">[3]PlotDat2!$IA$201:$IB$259</definedName>
    <definedName name="Ellipse1_241">[3]PlotDat2!$IC$201:$ID$259</definedName>
    <definedName name="Ellipse1_242">[3]PlotDat2!$IE$201:$IF$259</definedName>
    <definedName name="Ellipse1_243">[3]PlotDat2!$IG$201:$IH$259</definedName>
    <definedName name="Ellipse1_244">[3]PlotDat2!$II$201:$IJ$259</definedName>
    <definedName name="Ellipse1_245">[3]PlotDat2!$IK$201:$IL$259</definedName>
    <definedName name="Ellipse1_246">[3]PlotDat2!$IM$201:$IN$259</definedName>
    <definedName name="Ellipse1_247">[3]PlotDat2!$IO$201:$IP$259</definedName>
    <definedName name="Ellipse1_248">[3]PlotDat2!$IQ$201:$IR$259</definedName>
    <definedName name="Ellipse1_249">[3]PlotDat2!$IS$201:$IT$259</definedName>
    <definedName name="Ellipse1_25">[3]PlotDat2!$BE$1:$BF$59</definedName>
    <definedName name="Ellipse1_250">[3]PlotDat2!$IU$201:$IV$259</definedName>
    <definedName name="Ellipse1_251">[3]PlotDat2!$E$401:$F$459</definedName>
    <definedName name="Ellipse1_252">[3]PlotDat2!$G$401:$H$459</definedName>
    <definedName name="Ellipse1_253">[3]PlotDat2!$I$401:$J$459</definedName>
    <definedName name="Ellipse1_254">[3]PlotDat2!$K$401:$L$459</definedName>
    <definedName name="Ellipse1_255">[3]PlotDat2!$M$401:$N$459</definedName>
    <definedName name="Ellipse1_256">[3]PlotDat2!$O$401:$P$459</definedName>
    <definedName name="Ellipse1_257">[3]PlotDat2!$Q$401:$R$459</definedName>
    <definedName name="Ellipse1_258">[3]PlotDat2!$S$401:$T$459</definedName>
    <definedName name="Ellipse1_259">[3]PlotDat2!$U$401:$V$459</definedName>
    <definedName name="Ellipse1_26">[3]PlotDat2!$BG$1:$BH$59</definedName>
    <definedName name="Ellipse1_260">[3]PlotDat2!$W$401:$X$459</definedName>
    <definedName name="Ellipse1_261">[3]PlotDat2!$Y$401:$Z$459</definedName>
    <definedName name="Ellipse1_262">[3]PlotDat2!$AA$401:$AB$459</definedName>
    <definedName name="Ellipse1_263">[3]PlotDat2!$AC$401:$AD$459</definedName>
    <definedName name="Ellipse1_264">[3]PlotDat2!$AE$401:$AF$459</definedName>
    <definedName name="Ellipse1_265">[3]PlotDat2!$AG$401:$AH$459</definedName>
    <definedName name="Ellipse1_266">[3]PlotDat2!$AI$401:$AJ$459</definedName>
    <definedName name="Ellipse1_267">[3]PlotDat2!$AK$401:$AL$459</definedName>
    <definedName name="Ellipse1_268">[3]PlotDat2!$AM$401:$AN$459</definedName>
    <definedName name="Ellipse1_269">[3]PlotDat2!$AO$401:$AP$459</definedName>
    <definedName name="Ellipse1_27">[3]PlotDat2!$BI$1:$BJ$59</definedName>
    <definedName name="Ellipse1_270">[3]PlotDat2!$AQ$401:$AR$459</definedName>
    <definedName name="Ellipse1_271">[3]PlotDat2!$AS$401:$AT$459</definedName>
    <definedName name="Ellipse1_272">[3]PlotDat2!$AU$401:$AV$459</definedName>
    <definedName name="Ellipse1_273">[3]PlotDat2!$AW$401:$AX$459</definedName>
    <definedName name="Ellipse1_274">[3]PlotDat2!$AY$401:$AZ$459</definedName>
    <definedName name="Ellipse1_275">[3]PlotDat2!$BA$401:$BB$459</definedName>
    <definedName name="Ellipse1_276">[3]PlotDat2!$BC$401:$BD$459</definedName>
    <definedName name="Ellipse1_277">[3]PlotDat2!$BE$401:$BF$459</definedName>
    <definedName name="Ellipse1_278">[3]PlotDat2!$BG$401:$BH$459</definedName>
    <definedName name="Ellipse1_279">[3]PlotDat2!$BI$401:$BJ$459</definedName>
    <definedName name="Ellipse1_28">[3]PlotDat2!$BK$1:$BL$59</definedName>
    <definedName name="Ellipse1_280">[3]PlotDat2!$BK$401:$BL$459</definedName>
    <definedName name="Ellipse1_281">[3]PlotDat2!$BM$401:$BN$459</definedName>
    <definedName name="Ellipse1_282">[3]PlotDat2!$BO$401:$BP$459</definedName>
    <definedName name="Ellipse1_283">[3]PlotDat2!$BQ$401:$BR$459</definedName>
    <definedName name="Ellipse1_284">[3]PlotDat2!$BS$401:$BT$459</definedName>
    <definedName name="Ellipse1_285">[3]PlotDat2!$BU$401:$BV$459</definedName>
    <definedName name="Ellipse1_286">[3]PlotDat2!$BW$401:$BX$459</definedName>
    <definedName name="Ellipse1_287">[3]PlotDat2!$BY$401:$BZ$459</definedName>
    <definedName name="Ellipse1_288">[3]PlotDat2!$CA$401:$CB$459</definedName>
    <definedName name="Ellipse1_289">[3]PlotDat2!$CC$401:$CD$459</definedName>
    <definedName name="Ellipse1_29">[3]PlotDat2!$BM$1:$BN$59</definedName>
    <definedName name="Ellipse1_290">[3]PlotDat2!$CE$401:$CF$459</definedName>
    <definedName name="Ellipse1_291">[3]PlotDat2!$CG$401:$CH$459</definedName>
    <definedName name="Ellipse1_292">[3]PlotDat2!$CI$401:$CJ$459</definedName>
    <definedName name="Ellipse1_293">[3]PlotDat2!$CK$401:$CL$459</definedName>
    <definedName name="Ellipse1_294">[3]PlotDat2!$CM$401:$CN$459</definedName>
    <definedName name="Ellipse1_295">[3]PlotDat2!$CO$401:$CP$459</definedName>
    <definedName name="Ellipse1_296">[3]PlotDat2!$CQ$401:$CR$459</definedName>
    <definedName name="Ellipse1_297">[3]PlotDat2!$CS$401:$CT$459</definedName>
    <definedName name="Ellipse1_298">[3]PlotDat2!$CU$401:$CV$459</definedName>
    <definedName name="Ellipse1_299">[3]PlotDat2!$CW$401:$CX$459</definedName>
    <definedName name="Ellipse1_30">[3]PlotDat2!$BO$1:$BP$59</definedName>
    <definedName name="Ellipse1_300">[3]PlotDat2!$CY$401:$CZ$459</definedName>
    <definedName name="Ellipse1_301">[3]PlotDat2!$DA$401:$DB$459</definedName>
    <definedName name="Ellipse1_302">[3]PlotDat2!$DC$401:$DD$459</definedName>
    <definedName name="Ellipse1_303">[3]PlotDat2!$DE$401:$DF$459</definedName>
    <definedName name="Ellipse1_304">[3]PlotDat2!$DG$401:$DH$459</definedName>
    <definedName name="Ellipse1_305">[3]PlotDat2!$DI$401:$DJ$459</definedName>
    <definedName name="Ellipse1_306">[3]PlotDat2!$DK$401:$DL$459</definedName>
    <definedName name="Ellipse1_307">[3]PlotDat2!$DM$401:$DN$459</definedName>
    <definedName name="Ellipse1_308">[3]PlotDat2!$DO$401:$DP$459</definedName>
    <definedName name="Ellipse1_309">[3]PlotDat2!$DQ$401:$DR$459</definedName>
    <definedName name="Ellipse1_31">[3]PlotDat2!$BQ$1:$BR$59</definedName>
    <definedName name="Ellipse1_310">[3]PlotDat2!$DS$401:$DT$459</definedName>
    <definedName name="Ellipse1_311">[3]PlotDat2!$DU$401:$DV$459</definedName>
    <definedName name="Ellipse1_312">[3]PlotDat2!$DW$401:$DX$459</definedName>
    <definedName name="Ellipse1_313">[3]PlotDat2!$DY$401:$DZ$459</definedName>
    <definedName name="Ellipse1_314">[3]PlotDat2!$EA$401:$EB$459</definedName>
    <definedName name="Ellipse1_315">[3]PlotDat2!$EC$401:$ED$459</definedName>
    <definedName name="Ellipse1_316">[3]PlotDat2!$EE$401:$EF$459</definedName>
    <definedName name="Ellipse1_317">[3]PlotDat2!$EG$401:$EH$459</definedName>
    <definedName name="Ellipse1_318">[3]PlotDat2!$EI$401:$EJ$459</definedName>
    <definedName name="Ellipse1_319">[3]PlotDat2!$EK$401:$EL$459</definedName>
    <definedName name="Ellipse1_32">[3]PlotDat2!$BS$1:$BT$59</definedName>
    <definedName name="Ellipse1_320">[3]PlotDat2!$EM$401:$EN$459</definedName>
    <definedName name="Ellipse1_321">[3]PlotDat2!$EO$401:$EP$433</definedName>
    <definedName name="Ellipse1_322">[3]PlotDat2!$EQ$401:$ER$435</definedName>
    <definedName name="Ellipse1_323">[3]PlotDat2!$ES$401:$ET$437</definedName>
    <definedName name="Ellipse1_33">[3]PlotDat2!$BU$1:$BV$59</definedName>
    <definedName name="Ellipse1_34">[3]PlotDat2!$BW$1:$BX$59</definedName>
    <definedName name="Ellipse1_35">[3]PlotDat2!$BY$1:$BZ$59</definedName>
    <definedName name="Ellipse1_36">[3]PlotDat2!$CA$1:$CB$59</definedName>
    <definedName name="Ellipse1_37">[3]PlotDat2!$CC$1:$CD$59</definedName>
    <definedName name="Ellipse1_38">[3]PlotDat2!$CE$1:$CF$59</definedName>
    <definedName name="Ellipse1_39">[3]PlotDat2!$CG$1:$CH$59</definedName>
    <definedName name="Ellipse1_40">[3]PlotDat2!$CI$1:$CJ$59</definedName>
    <definedName name="Ellipse1_41">[3]PlotDat2!$CK$1:$CL$59</definedName>
    <definedName name="Ellipse1_42">[3]PlotDat2!$CM$1:$CN$59</definedName>
    <definedName name="Ellipse1_43">[3]PlotDat2!$CO$1:$CP$33</definedName>
    <definedName name="Ellipse1_44">[3]PlotDat2!$CQ$1:$CR$59</definedName>
    <definedName name="Ellipse1_45">[3]PlotDat2!$CS$1:$CT$55</definedName>
    <definedName name="Ellipse1_46">[3]PlotDat2!$CU$1:$CV$59</definedName>
    <definedName name="Ellipse1_47">[3]PlotDat2!$CW$1:$CX$59</definedName>
    <definedName name="Ellipse1_48">[3]PlotDat2!$CY$1:$CZ$59</definedName>
    <definedName name="Ellipse1_49">[3]PlotDat2!$DA$1:$DB$59</definedName>
    <definedName name="Ellipse1_50">[3]PlotDat2!$DC$1:$DD$43</definedName>
    <definedName name="Ellipse1_51">[3]PlotDat2!$DE$1:$DF$59</definedName>
    <definedName name="Ellipse1_52">[3]PlotDat2!$DG$1:$DH$33</definedName>
    <definedName name="Ellipse1_53">[3]PlotDat2!$DI$1:$DJ$43</definedName>
    <definedName name="Ellipse1_54">[3]PlotDat2!$DK$1:$DL$59</definedName>
    <definedName name="Ellipse1_55">[3]PlotDat2!$DM$1:$DN$59</definedName>
    <definedName name="Ellipse1_56">[3]PlotDat2!$DO$1:$DP$59</definedName>
    <definedName name="Ellipse1_57">[3]PlotDat2!$DQ$1:$DR$59</definedName>
    <definedName name="Ellipse1_58">[3]PlotDat2!$DS$1:$DT$59</definedName>
    <definedName name="Ellipse1_59">[3]PlotDat2!$DU$1:$DV$59</definedName>
    <definedName name="Ellipse1_60">[3]PlotDat2!$DW$1:$DX$59</definedName>
    <definedName name="Ellipse1_61">[3]PlotDat2!$DY$1:$DZ$59</definedName>
    <definedName name="Ellipse1_62">[3]PlotDat2!$EA$1:$EB$59</definedName>
    <definedName name="Ellipse1_63">[3]PlotDat2!$EC$1:$ED$59</definedName>
    <definedName name="Ellipse1_64">[3]PlotDat2!$EE$1:$EF$59</definedName>
    <definedName name="Ellipse1_65">[3]PlotDat2!$EG$1:$EH$59</definedName>
    <definedName name="Ellipse1_66">[3]PlotDat2!$EI$1:$EJ$59</definedName>
    <definedName name="Ellipse1_67">[3]PlotDat2!$EK$1:$EL$59</definedName>
    <definedName name="Ellipse1_68">[3]PlotDat2!$EM$1:$EN$59</definedName>
    <definedName name="Ellipse1_69">[3]PlotDat2!$EO$1:$EP$59</definedName>
    <definedName name="Ellipse1_70">[3]PlotDat2!$EQ$1:$ER$59</definedName>
    <definedName name="Ellipse1_71">[3]PlotDat2!$ES$1:$ET$59</definedName>
    <definedName name="Ellipse1_72">[3]PlotDat2!$EU$1:$EV$59</definedName>
    <definedName name="Ellipse1_73">[3]PlotDat2!$EW$1:$EX$59</definedName>
    <definedName name="Ellipse1_74">[3]PlotDat2!$EY$1:$EZ$59</definedName>
    <definedName name="Ellipse1_75">[3]PlotDat2!$FA$1:$FB$59</definedName>
    <definedName name="Ellipse1_76">[3]PlotDat2!$FC$1:$FD$59</definedName>
    <definedName name="Ellipse1_77">[3]PlotDat2!$FE$1:$FF$59</definedName>
    <definedName name="Ellipse1_78">[3]PlotDat2!$FG$1:$FH$59</definedName>
    <definedName name="Ellipse1_79">[3]PlotDat2!$FI$1:$FJ$59</definedName>
    <definedName name="Ellipse1_80">[3]PlotDat2!$FK$1:$FL$59</definedName>
    <definedName name="Ellipse1_81">[3]PlotDat2!$FM$1:$FN$59</definedName>
    <definedName name="Ellipse1_82">[3]PlotDat2!$FO$1:$FP$59</definedName>
    <definedName name="Ellipse1_83">[3]PlotDat2!$FQ$1:$FR$59</definedName>
    <definedName name="Ellipse1_84">[3]PlotDat2!$FS$1:$FT$59</definedName>
    <definedName name="Ellipse1_85">[3]PlotDat2!$FU$1:$FV$59</definedName>
    <definedName name="Ellipse1_86">[3]PlotDat2!$FW$1:$FX$59</definedName>
    <definedName name="Ellipse1_87">[3]PlotDat2!$FY$1:$FZ$59</definedName>
    <definedName name="Ellipse1_88">[3]PlotDat2!$GA$1:$GB$59</definedName>
    <definedName name="Ellipse1_89">[3]PlotDat2!$GC$1:$GD$59</definedName>
    <definedName name="Ellipse1_90">[3]PlotDat2!$GE$1:$GF$35</definedName>
    <definedName name="Ellipse1_91">[3]PlotDat2!$GG$1:$GH$33</definedName>
    <definedName name="Ellipse1_92">[3]PlotDat2!$GI$1:$GJ$59</definedName>
    <definedName name="Ellipse1_93">[3]PlotDat2!$GK$1:$GL$59</definedName>
    <definedName name="Ellipse1_94">[3]PlotDat2!$GM$1:$GN$45</definedName>
    <definedName name="Ellipse1_95">[3]PlotDat2!$GO$1:$GP$59</definedName>
    <definedName name="Ellipse1_96">[3]PlotDat2!$GQ$1:$GR$59</definedName>
    <definedName name="Ellipse1_97">[3]PlotDat2!$GS$1:$GT$51</definedName>
    <definedName name="Ellipse1_98">[3]PlotDat2!$GU$1:$GV$59</definedName>
    <definedName name="Ellipse1_99">[3]PlotDat2!$GW$1:$GX$59</definedName>
    <definedName name="FeZr2O">[4]SampleData!$BO$7</definedName>
    <definedName name="gauss">[3]PlotDat14!$C$1:$D$2000</definedName>
    <definedName name="_xlnm.Print_Titles" localSheetId="0">'Table S2 WiscSIMS_results'!$2:$3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2" i="1" l="1"/>
  <c r="B162" i="1"/>
  <c r="C154" i="1"/>
  <c r="B154" i="1"/>
  <c r="C146" i="1"/>
  <c r="B146" i="1"/>
  <c r="C140" i="1"/>
  <c r="B140" i="1"/>
  <c r="C120" i="1"/>
  <c r="B120" i="1"/>
  <c r="C92" i="1"/>
  <c r="B92" i="1"/>
  <c r="C68" i="1"/>
  <c r="B68" i="1"/>
  <c r="C62" i="1"/>
  <c r="B62" i="1"/>
  <c r="C48" i="1"/>
  <c r="B48" i="1"/>
  <c r="C44" i="1"/>
  <c r="B44" i="1"/>
  <c r="C21" i="1"/>
  <c r="B21" i="1"/>
  <c r="C16" i="1"/>
  <c r="B16" i="1"/>
</calcChain>
</file>

<file path=xl/sharedStrings.xml><?xml version="1.0" encoding="utf-8"?>
<sst xmlns="http://schemas.openxmlformats.org/spreadsheetml/2006/main" count="237" uniqueCount="222">
  <si>
    <t>Table S2. Oxygen isotopes in zircon</t>
    <phoneticPr fontId="0" type="noConversion"/>
  </si>
  <si>
    <t>Spot</t>
    <phoneticPr fontId="0" type="noConversion"/>
  </si>
  <si>
    <t>d18O (VSMOW)</t>
  </si>
  <si>
    <t>±2SD</t>
    <phoneticPr fontId="0" type="noConversion"/>
  </si>
  <si>
    <t>bckg sub 16O1H/16O</t>
  </si>
  <si>
    <r>
      <t>Age result</t>
    </r>
    <r>
      <rPr>
        <vertAlign val="superscript"/>
        <sz val="10"/>
        <rFont val="Verdana"/>
        <family val="2"/>
      </rPr>
      <t>1,2</t>
    </r>
  </si>
  <si>
    <r>
      <t>2s err</t>
    </r>
    <r>
      <rPr>
        <vertAlign val="superscript"/>
        <sz val="10"/>
        <rFont val="Verdana"/>
        <family val="2"/>
      </rPr>
      <t>2</t>
    </r>
  </si>
  <si>
    <t>% discordant</t>
    <phoneticPr fontId="0" type="noConversion"/>
  </si>
  <si>
    <t>Alpha dosage (decays/mg)</t>
  </si>
  <si>
    <t>12EGNS2A- Deformed biotite granite- Deadman Canyon, Northern Snake Range (39.312232,-114.207557)</t>
    <phoneticPr fontId="0" type="noConversion"/>
  </si>
  <si>
    <t>Oscillatory zoned rims-undated</t>
    <phoneticPr fontId="0" type="noConversion"/>
  </si>
  <si>
    <t>NS2A-1.2</t>
  </si>
  <si>
    <t>NS2A-2.2</t>
  </si>
  <si>
    <t>NS2A-3.2</t>
  </si>
  <si>
    <t>NS2A-4.2</t>
  </si>
  <si>
    <t>NS2A-5.2</t>
  </si>
  <si>
    <t>NS2A-6.2</t>
  </si>
  <si>
    <t>NS2A-7.2</t>
  </si>
  <si>
    <t>NS2A-8.2</t>
  </si>
  <si>
    <t>NS2A-9.2</t>
  </si>
  <si>
    <t>NS2A-10.2</t>
  </si>
  <si>
    <t>Mean (n=10)</t>
    <phoneticPr fontId="0" type="noConversion"/>
  </si>
  <si>
    <t>Grain interiors- Cretaceous ages</t>
    <phoneticPr fontId="0" type="noConversion"/>
  </si>
  <si>
    <t>NS2A-3.1</t>
  </si>
  <si>
    <t>NS2A-1.1</t>
  </si>
  <si>
    <t>NS2A-5.1</t>
  </si>
  <si>
    <t>Mean (n=3)</t>
    <phoneticPr fontId="0" type="noConversion"/>
  </si>
  <si>
    <t>Pre-Mesozoic interiors</t>
    <phoneticPr fontId="0" type="noConversion"/>
  </si>
  <si>
    <t>NS2A-6.1</t>
  </si>
  <si>
    <t>NS2A-14.1</t>
  </si>
  <si>
    <t>NS2A-12.1</t>
  </si>
  <si>
    <t>NS2A-8.1</t>
  </si>
  <si>
    <t>NS2A-13.1</t>
  </si>
  <si>
    <t>NS2A-9.1</t>
  </si>
  <si>
    <t>NS2A-7.1</t>
  </si>
  <si>
    <t>NS2A-11.1</t>
  </si>
  <si>
    <t>NS2A-4.1</t>
  </si>
  <si>
    <t>NS2A-2.1</t>
  </si>
  <si>
    <t>NS2A-10.1</t>
  </si>
  <si>
    <t>20-210- Deformed biotite granite- Horse Canyon, Northern Snake Range (39.268112,-114.063042)</t>
    <phoneticPr fontId="0" type="noConversion"/>
  </si>
  <si>
    <t>20-210-1.2</t>
  </si>
  <si>
    <t>20-210-2.2</t>
  </si>
  <si>
    <t>20-210-3.2</t>
  </si>
  <si>
    <t>20-210-4.2</t>
  </si>
  <si>
    <t>20-210-5.2</t>
  </si>
  <si>
    <t>20-210-6.2</t>
  </si>
  <si>
    <t>20-210-7.2</t>
  </si>
  <si>
    <t>Mean (n=7)</t>
    <phoneticPr fontId="0" type="noConversion"/>
  </si>
  <si>
    <t>20-210-1.1</t>
  </si>
  <si>
    <t>20-210-8.1</t>
  </si>
  <si>
    <t>Mean (n=2)</t>
    <phoneticPr fontId="0" type="noConversion"/>
  </si>
  <si>
    <t>20-210-5.1</t>
  </si>
  <si>
    <t>20-210-2.1</t>
  </si>
  <si>
    <t>20-210-3.1</t>
  </si>
  <si>
    <t>20-210-7.1</t>
  </si>
  <si>
    <t>20-210-4.1</t>
  </si>
  <si>
    <t>20-210-6.1</t>
  </si>
  <si>
    <t>SCKG- Deformed biotite granite- Smith Creek, Northern Snake Range (39.330548,-114.227668)</t>
    <phoneticPr fontId="0" type="noConversion"/>
  </si>
  <si>
    <t>SCKG-1.2</t>
  </si>
  <si>
    <t>SCKG-2.2</t>
  </si>
  <si>
    <t>SCKG-7.2</t>
  </si>
  <si>
    <t>SCKG-3.1</t>
  </si>
  <si>
    <t>SCKG-6.1</t>
  </si>
  <si>
    <t>SCKG-9.1</t>
  </si>
  <si>
    <t>SCKG-1.1*</t>
    <phoneticPr fontId="0" type="noConversion"/>
  </si>
  <si>
    <t>Mean (n=4)</t>
    <phoneticPr fontId="0" type="noConversion"/>
  </si>
  <si>
    <t>SCKG-10.1</t>
  </si>
  <si>
    <t>SCKG-2.1</t>
    <phoneticPr fontId="0" type="noConversion"/>
  </si>
  <si>
    <t>SCKG-8.1</t>
  </si>
  <si>
    <t>SCKG-7.1</t>
  </si>
  <si>
    <t>SCKG-5.1</t>
  </si>
  <si>
    <t>SCKG-11.1</t>
  </si>
  <si>
    <t>SCKG-4.1</t>
  </si>
  <si>
    <t xml:space="preserve">*Grain 1.1 interior assumed to have grown during ca. 102 Ma intrusion based on textural and isotopic evidence </t>
    <phoneticPr fontId="0" type="noConversion"/>
  </si>
  <si>
    <t>12EGSS1- Lexington pluton- Lexington Creek, Southern Snake Range (38.859183,-114.206641)</t>
    <phoneticPr fontId="0" type="noConversion"/>
  </si>
  <si>
    <t>Magmatic ages</t>
    <phoneticPr fontId="0" type="noConversion"/>
  </si>
  <si>
    <t>SS1-20.1</t>
    <phoneticPr fontId="0" type="noConversion"/>
  </si>
  <si>
    <t>SS1-14.1</t>
    <phoneticPr fontId="0" type="noConversion"/>
  </si>
  <si>
    <t>SS1-14.2</t>
    <phoneticPr fontId="0" type="noConversion"/>
  </si>
  <si>
    <t>SS1-10.1</t>
  </si>
  <si>
    <t>SS1-15.1</t>
  </si>
  <si>
    <t>SS1-12</t>
    <phoneticPr fontId="0" type="noConversion"/>
  </si>
  <si>
    <t>SS1-16.1</t>
  </si>
  <si>
    <t>SS1-22.1</t>
  </si>
  <si>
    <t>SS1-121R</t>
    <phoneticPr fontId="0" type="noConversion"/>
  </si>
  <si>
    <t>SS1-114.3</t>
    <phoneticPr fontId="0" type="noConversion"/>
  </si>
  <si>
    <t>Mean (n=9)</t>
    <phoneticPr fontId="0" type="noConversion"/>
  </si>
  <si>
    <t>(mean excludes result 20.1, but includes 121R, 114.3, and 14.1)</t>
    <phoneticPr fontId="0" type="noConversion"/>
  </si>
  <si>
    <t>Inherited grains- Cretaceous ages</t>
    <phoneticPr fontId="0" type="noConversion"/>
  </si>
  <si>
    <t>SS1-9</t>
    <phoneticPr fontId="0" type="noConversion"/>
  </si>
  <si>
    <t>SS1-16.2</t>
  </si>
  <si>
    <t>SS1-15.2</t>
  </si>
  <si>
    <t>SS1-20.2</t>
    <phoneticPr fontId="0" type="noConversion"/>
  </si>
  <si>
    <t>SS1-114.1</t>
    <phoneticPr fontId="0" type="noConversion"/>
  </si>
  <si>
    <t>SS1-22.2</t>
  </si>
  <si>
    <t>SS1-3.1</t>
    <phoneticPr fontId="0" type="noConversion"/>
  </si>
  <si>
    <t>SS1-121.1</t>
    <phoneticPr fontId="0" type="noConversion"/>
  </si>
  <si>
    <t>Grain interiors- age uncertain, "detrital" appearances</t>
    <phoneticPr fontId="0" type="noConversion"/>
  </si>
  <si>
    <t>SS1-22.3</t>
  </si>
  <si>
    <t>SS1-114.2</t>
    <phoneticPr fontId="0" type="noConversion"/>
  </si>
  <si>
    <t>12EGNS3A- Deadman leucogranite- Deadman Canyon, Northern Snake Range (39.31456,-114.1991)</t>
    <phoneticPr fontId="0" type="noConversion"/>
  </si>
  <si>
    <t>Rims- Cretaceous ages</t>
    <phoneticPr fontId="0" type="noConversion"/>
  </si>
  <si>
    <t>NS3A-110.1</t>
  </si>
  <si>
    <t>NS3A-11.1</t>
  </si>
  <si>
    <t>NS3A-115.1</t>
  </si>
  <si>
    <t>NS3A-115.3</t>
    <phoneticPr fontId="0" type="noConversion"/>
  </si>
  <si>
    <t>NS3A-114.1</t>
  </si>
  <si>
    <t>NS3A-10</t>
    <phoneticPr fontId="0" type="noConversion"/>
  </si>
  <si>
    <t>NS3A-18.2</t>
    <phoneticPr fontId="0" type="noConversion"/>
  </si>
  <si>
    <t>NS3A-3.1</t>
  </si>
  <si>
    <t>NS3A-22.1</t>
  </si>
  <si>
    <t>NS3A-15.1</t>
    <phoneticPr fontId="0" type="noConversion"/>
  </si>
  <si>
    <t>NS3A-15.3*</t>
    <phoneticPr fontId="0" type="noConversion"/>
  </si>
  <si>
    <t>Mean (n=11)</t>
    <phoneticPr fontId="0" type="noConversion"/>
  </si>
  <si>
    <t>NS3A-18.1</t>
    <phoneticPr fontId="0" type="noConversion"/>
  </si>
  <si>
    <t>NS3A-11.2</t>
  </si>
  <si>
    <t>NS3A-3.2</t>
  </si>
  <si>
    <t>NS3A-22.2</t>
  </si>
  <si>
    <t>NS3A-15.2</t>
    <phoneticPr fontId="0" type="noConversion"/>
  </si>
  <si>
    <t>NS3A-110.2</t>
  </si>
  <si>
    <t>NS3A-115.2</t>
  </si>
  <si>
    <t>NS3A-115.4</t>
  </si>
  <si>
    <t>NS3A-114.2</t>
  </si>
  <si>
    <t xml:space="preserve">*Spots 115.3 and 15.3 assumed to be age equivalent to 115.1 and 15.1 based on CL imagery </t>
    <phoneticPr fontId="0" type="noConversion"/>
  </si>
  <si>
    <t>ELM89DM- Deadman leucogranite- Deadman Canyon, Northern Snake Range (39.32240,-114.1915)</t>
    <phoneticPr fontId="0" type="noConversion"/>
  </si>
  <si>
    <t>Age uncertain domains</t>
    <phoneticPr fontId="0" type="noConversion"/>
  </si>
  <si>
    <t>89DM-1</t>
    <phoneticPr fontId="0" type="noConversion"/>
  </si>
  <si>
    <t>89DM-2</t>
    <phoneticPr fontId="0" type="noConversion"/>
  </si>
  <si>
    <t>89DM-3*</t>
    <phoneticPr fontId="0" type="noConversion"/>
  </si>
  <si>
    <t>89DM-4</t>
    <phoneticPr fontId="0" type="noConversion"/>
  </si>
  <si>
    <t>*excludes 89DM-3</t>
    <phoneticPr fontId="0" type="noConversion"/>
  </si>
  <si>
    <t>TUNG- Tungstonia pluton- Tungstonia Canyon, Kern Mountains (39.68211,-114.1722)</t>
    <phoneticPr fontId="0" type="noConversion"/>
  </si>
  <si>
    <t>Black "outer" rims-undated*</t>
    <phoneticPr fontId="0" type="noConversion"/>
  </si>
  <si>
    <t>TUNG 200.1</t>
    <phoneticPr fontId="0" type="noConversion"/>
  </si>
  <si>
    <t>TUNG 122.2</t>
    <phoneticPr fontId="0" type="noConversion"/>
  </si>
  <si>
    <t>TUNG 25R</t>
    <phoneticPr fontId="0" type="noConversion"/>
  </si>
  <si>
    <t>Grey "inner" rims- Cretaceous ages</t>
    <phoneticPr fontId="0" type="noConversion"/>
  </si>
  <si>
    <t>TUNG 27.1</t>
  </si>
  <si>
    <t>TUNG 28.1</t>
  </si>
  <si>
    <t>TUNG 25.2</t>
    <phoneticPr fontId="0" type="noConversion"/>
  </si>
  <si>
    <t>TUNG 15.2</t>
    <phoneticPr fontId="0" type="noConversion"/>
  </si>
  <si>
    <t>TUNG 13.2</t>
    <phoneticPr fontId="0" type="noConversion"/>
  </si>
  <si>
    <t>TUNG 123.3</t>
    <phoneticPr fontId="0" type="noConversion"/>
  </si>
  <si>
    <t>Mean (n=6)</t>
    <phoneticPr fontId="0" type="noConversion"/>
  </si>
  <si>
    <t>Gray "inner" rims-undated*</t>
    <phoneticPr fontId="0" type="noConversion"/>
  </si>
  <si>
    <t>TUNG 12.1</t>
    <phoneticPr fontId="0" type="noConversion"/>
  </si>
  <si>
    <t>TUNG 301.1</t>
    <phoneticPr fontId="0" type="noConversion"/>
  </si>
  <si>
    <t>TUNG 200.2</t>
    <phoneticPr fontId="0" type="noConversion"/>
  </si>
  <si>
    <t>TUNG 117.2</t>
    <phoneticPr fontId="0" type="noConversion"/>
  </si>
  <si>
    <t>TUNG 4.5</t>
    <phoneticPr fontId="0" type="noConversion"/>
  </si>
  <si>
    <t>TUNG 4.8</t>
    <phoneticPr fontId="0" type="noConversion"/>
  </si>
  <si>
    <t>Pre-magmatic Jurassic-Cretaceous ages</t>
    <phoneticPr fontId="0" type="noConversion"/>
  </si>
  <si>
    <t>TUNG 12.3</t>
    <phoneticPr fontId="0" type="noConversion"/>
  </si>
  <si>
    <t>TUNG 2.2</t>
  </si>
  <si>
    <t>TUNG 105</t>
    <phoneticPr fontId="0" type="noConversion"/>
  </si>
  <si>
    <t>TUNG 111</t>
    <phoneticPr fontId="0" type="noConversion"/>
  </si>
  <si>
    <t>TUNG 27.2</t>
  </si>
  <si>
    <t>TUNG 17.1</t>
    <phoneticPr fontId="0" type="noConversion"/>
  </si>
  <si>
    <t>TUNG 203.1</t>
    <phoneticPr fontId="0" type="noConversion"/>
  </si>
  <si>
    <t>TUNG 15.1</t>
    <phoneticPr fontId="0" type="noConversion"/>
  </si>
  <si>
    <t>TUNG 119.1</t>
    <phoneticPr fontId="0" type="noConversion"/>
  </si>
  <si>
    <t>TUNG 20.2</t>
  </si>
  <si>
    <t>TUNG 115</t>
    <phoneticPr fontId="0" type="noConversion"/>
  </si>
  <si>
    <t>TUNG 120</t>
    <phoneticPr fontId="0" type="noConversion"/>
  </si>
  <si>
    <t>TUNG 106</t>
    <phoneticPr fontId="0" type="noConversion"/>
  </si>
  <si>
    <t>TUNG 19.2</t>
  </si>
  <si>
    <t>TUNG 8.2</t>
  </si>
  <si>
    <t>TUNG 121</t>
    <phoneticPr fontId="0" type="noConversion"/>
  </si>
  <si>
    <t>TUNG 25.1</t>
    <phoneticPr fontId="0" type="noConversion"/>
  </si>
  <si>
    <t>TUNG 14.2</t>
  </si>
  <si>
    <t>TUNG 28.2</t>
  </si>
  <si>
    <t>TUNG 7.1</t>
    <phoneticPr fontId="0" type="noConversion"/>
  </si>
  <si>
    <t>TUNG 13.1</t>
    <phoneticPr fontId="0" type="noConversion"/>
  </si>
  <si>
    <t>TUNG 112.1</t>
    <phoneticPr fontId="0" type="noConversion"/>
  </si>
  <si>
    <t>TUNG 102.1</t>
    <phoneticPr fontId="0" type="noConversion"/>
  </si>
  <si>
    <t>TUNG 109</t>
    <phoneticPr fontId="0" type="noConversion"/>
  </si>
  <si>
    <t>TUNG 122.1</t>
    <phoneticPr fontId="0" type="noConversion"/>
  </si>
  <si>
    <t>TUNG 104.1</t>
    <phoneticPr fontId="0" type="noConversion"/>
  </si>
  <si>
    <t>TUNG 201.1</t>
    <phoneticPr fontId="0" type="noConversion"/>
  </si>
  <si>
    <t>TUNG 117.1</t>
    <phoneticPr fontId="0" type="noConversion"/>
  </si>
  <si>
    <t>TUNG 116</t>
    <phoneticPr fontId="0" type="noConversion"/>
  </si>
  <si>
    <t>TUNG 6.1</t>
    <phoneticPr fontId="0" type="noConversion"/>
  </si>
  <si>
    <t>TUNG 23.2</t>
  </si>
  <si>
    <t>TUNG 26.2</t>
  </si>
  <si>
    <t>TUNG 301.3</t>
  </si>
  <si>
    <t>TUNG 5.2</t>
  </si>
  <si>
    <t>TUNG 114</t>
    <phoneticPr fontId="0" type="noConversion"/>
  </si>
  <si>
    <t>TUNG 123.1</t>
    <phoneticPr fontId="0" type="noConversion"/>
  </si>
  <si>
    <t>TUNG 18</t>
    <phoneticPr fontId="0" type="noConversion"/>
  </si>
  <si>
    <t>TUNG 24.2</t>
  </si>
  <si>
    <t>TUNG 107.1</t>
    <phoneticPr fontId="0" type="noConversion"/>
  </si>
  <si>
    <t>TUNG 4.1</t>
    <phoneticPr fontId="0" type="noConversion"/>
  </si>
  <si>
    <t>TUNG 11.2</t>
  </si>
  <si>
    <t>TUNG 101.1</t>
    <phoneticPr fontId="0" type="noConversion"/>
  </si>
  <si>
    <t>TUNG 201.2</t>
    <phoneticPr fontId="0" type="noConversion"/>
  </si>
  <si>
    <t>TUNG 12.2</t>
  </si>
  <si>
    <t>TUNG 1.2</t>
    <phoneticPr fontId="0" type="noConversion"/>
  </si>
  <si>
    <t>Grain interiors- age uncertain</t>
    <phoneticPr fontId="0" type="noConversion"/>
  </si>
  <si>
    <t>TUNG 103.2</t>
  </si>
  <si>
    <t>TUNG 301.2</t>
  </si>
  <si>
    <t>TUNG 301.4</t>
  </si>
  <si>
    <t>TUNG 200.3</t>
    <phoneticPr fontId="0" type="noConversion"/>
  </si>
  <si>
    <t>TUNG 200.4</t>
    <phoneticPr fontId="0" type="noConversion"/>
  </si>
  <si>
    <t>TUNG 203.2</t>
    <phoneticPr fontId="0" type="noConversion"/>
  </si>
  <si>
    <t>TUNG 12.4</t>
  </si>
  <si>
    <t>TUNG 4.6</t>
    <phoneticPr fontId="0" type="noConversion"/>
  </si>
  <si>
    <t>TUNG 4.7</t>
    <phoneticPr fontId="0" type="noConversion"/>
  </si>
  <si>
    <t>TUNG 4.3</t>
  </si>
  <si>
    <t>TUNG 4.4</t>
  </si>
  <si>
    <t>TUNG 104.2</t>
    <phoneticPr fontId="0" type="noConversion"/>
  </si>
  <si>
    <t>TUNG 104.3</t>
    <phoneticPr fontId="0" type="noConversion"/>
  </si>
  <si>
    <t>TUNG 24.3</t>
    <phoneticPr fontId="0" type="noConversion"/>
  </si>
  <si>
    <t>TUNG 4.2</t>
    <phoneticPr fontId="0" type="noConversion"/>
  </si>
  <si>
    <t>*Age of spots 4.5, 4.8, 12.1, 25R, 117.2, 122.2, 200.1, 200.2, and 301.1 inferred from CL and isotopic data</t>
    <phoneticPr fontId="0" type="noConversion"/>
  </si>
  <si>
    <r>
      <t>1</t>
    </r>
    <r>
      <rPr>
        <sz val="10"/>
        <rFont val="Arial"/>
        <family val="2"/>
      </rPr>
      <t>Ages in italics are inferred from CL. Ages in bold italic are inferred from weighted mean results</t>
    </r>
  </si>
  <si>
    <r>
      <t>2</t>
    </r>
    <r>
      <rPr>
        <sz val="10"/>
        <rFont val="Arial"/>
        <family val="2"/>
      </rPr>
      <t>Age and error from Age Interpretation column in Supp. Table 1 except where indicated as inferred</t>
    </r>
  </si>
  <si>
    <t>This Supplemental Material accompanies Gottlieb, E.S., Miller, E.L., Valley, J.W.,</t>
  </si>
  <si>
    <t>Fisher, C.M., Vervoort, J.D., and Kitajima, K., 2022, Zircon petrochronology of Cretaceous</t>
  </si>
  <si>
    <t>Cordilleran interior granites of the Snake Range and Kern Mountains, Nevada, USA,</t>
  </si>
  <si>
    <r>
      <t>in</t>
    </r>
    <r>
      <rPr>
        <sz val="12"/>
        <rFont val="Times New Roman"/>
        <family val="1"/>
      </rPr>
      <t xml:space="preserve"> Craddock, J.P., Malone, D.H., Foreman, B.Z., and Konstantinou, A., eds., Tectonic Evolution</t>
    </r>
  </si>
  <si>
    <t>of the Sevier-Laramide Hinterland, Thrust Belt, and Foreland, and Postorogenic Slab Rollback</t>
  </si>
  <si>
    <t>(180–20 Ma): GSA Special Paper 555, https://doi.org/10.1130/2022.2555(02).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</si>
</sst>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E+00"/>
    <numFmt numFmtId="165" formatCode="0.0E+00"/>
    <numFmt numFmtId="166" formatCode="\+0;&quot;-&quot;0;0"/>
    <numFmt numFmtId="167" formatCode="0.0"/>
  </numFmts>
  <fonts count="14" x14ac:knownFonts="1">
    <font>
      <sz val="10"/>
      <name val="Arial"/>
    </font>
    <font>
      <sz val="10"/>
      <name val="Arial"/>
      <family val="2"/>
    </font>
    <font>
      <vertAlign val="superscript"/>
      <sz val="10"/>
      <name val="Verdana"/>
      <family val="2"/>
    </font>
    <font>
      <b/>
      <i/>
      <sz val="10"/>
      <name val="Arial"/>
      <family val="2"/>
    </font>
    <font>
      <b/>
      <i/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color indexed="12"/>
      <name val="Arial"/>
      <family val="2"/>
    </font>
    <font>
      <b/>
      <sz val="10"/>
      <color theme="8" tint="-0.249977111117893"/>
      <name val="Arial"/>
      <family val="2"/>
    </font>
    <font>
      <u/>
      <sz val="10"/>
      <name val="Verdana"/>
      <family val="2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3" fillId="0" borderId="7" xfId="0" applyFont="1" applyFill="1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2" fontId="0" fillId="0" borderId="8" xfId="0" applyNumberFormat="1" applyBorder="1"/>
    <xf numFmtId="164" fontId="0" fillId="0" borderId="8" xfId="0" applyNumberFormat="1" applyBorder="1"/>
    <xf numFmtId="1" fontId="0" fillId="0" borderId="8" xfId="0" applyNumberFormat="1" applyBorder="1"/>
    <xf numFmtId="0" fontId="0" fillId="0" borderId="10" xfId="0" applyBorder="1"/>
    <xf numFmtId="2" fontId="0" fillId="0" borderId="11" xfId="0" applyNumberFormat="1" applyBorder="1"/>
    <xf numFmtId="164" fontId="0" fillId="0" borderId="11" xfId="0" applyNumberFormat="1" applyBorder="1"/>
    <xf numFmtId="1" fontId="4" fillId="0" borderId="11" xfId="0" applyNumberFormat="1" applyFont="1" applyBorder="1"/>
    <xf numFmtId="0" fontId="0" fillId="0" borderId="12" xfId="0" applyBorder="1"/>
    <xf numFmtId="0" fontId="5" fillId="0" borderId="0" xfId="1"/>
    <xf numFmtId="2" fontId="6" fillId="0" borderId="0" xfId="1" applyNumberFormat="1" applyFont="1"/>
    <xf numFmtId="164" fontId="5" fillId="0" borderId="0" xfId="1" applyNumberFormat="1"/>
    <xf numFmtId="164" fontId="5" fillId="0" borderId="11" xfId="1" applyNumberFormat="1" applyBorder="1"/>
    <xf numFmtId="2" fontId="5" fillId="0" borderId="0" xfId="1" applyNumberFormat="1"/>
    <xf numFmtId="0" fontId="7" fillId="0" borderId="10" xfId="0" applyFont="1" applyBorder="1"/>
    <xf numFmtId="2" fontId="7" fillId="0" borderId="11" xfId="0" applyNumberFormat="1" applyFont="1" applyBorder="1"/>
    <xf numFmtId="164" fontId="0" fillId="0" borderId="0" xfId="0" applyNumberFormat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2" fontId="0" fillId="0" borderId="15" xfId="0" applyNumberFormat="1" applyBorder="1"/>
    <xf numFmtId="2" fontId="0" fillId="0" borderId="16" xfId="0" applyNumberFormat="1" applyBorder="1"/>
    <xf numFmtId="1" fontId="0" fillId="0" borderId="11" xfId="0" applyNumberFormat="1" applyBorder="1"/>
    <xf numFmtId="165" fontId="0" fillId="0" borderId="12" xfId="0" applyNumberFormat="1" applyBorder="1"/>
    <xf numFmtId="1" fontId="0" fillId="0" borderId="0" xfId="0" applyNumberFormat="1" applyBorder="1"/>
    <xf numFmtId="0" fontId="0" fillId="0" borderId="17" xfId="0" applyBorder="1"/>
    <xf numFmtId="2" fontId="0" fillId="0" borderId="0" xfId="0" applyNumberFormat="1" applyBorder="1"/>
    <xf numFmtId="0" fontId="3" fillId="0" borderId="17" xfId="0" applyFont="1" applyFill="1" applyBorder="1"/>
    <xf numFmtId="1" fontId="4" fillId="0" borderId="0" xfId="0" applyNumberFormat="1" applyFont="1" applyBorder="1"/>
    <xf numFmtId="0" fontId="7" fillId="0" borderId="17" xfId="0" applyFont="1" applyBorder="1"/>
    <xf numFmtId="2" fontId="7" fillId="0" borderId="0" xfId="0" applyNumberFormat="1" applyFont="1" applyBorder="1"/>
    <xf numFmtId="165" fontId="0" fillId="0" borderId="13" xfId="0" applyNumberFormat="1" applyBorder="1"/>
    <xf numFmtId="164" fontId="3" fillId="0" borderId="11" xfId="1" applyNumberFormat="1" applyFont="1" applyBorder="1"/>
    <xf numFmtId="164" fontId="4" fillId="0" borderId="0" xfId="0" applyNumberFormat="1" applyFont="1" applyBorder="1"/>
    <xf numFmtId="1" fontId="0" fillId="0" borderId="11" xfId="0" applyNumberFormat="1" applyBorder="1" applyAlignment="1">
      <alignment horizontal="right"/>
    </xf>
    <xf numFmtId="0" fontId="0" fillId="0" borderId="18" xfId="0" applyBorder="1"/>
    <xf numFmtId="2" fontId="0" fillId="0" borderId="19" xfId="0" applyNumberFormat="1" applyBorder="1"/>
    <xf numFmtId="1" fontId="0" fillId="0" borderId="0" xfId="0" applyNumberFormat="1" applyBorder="1" applyAlignment="1">
      <alignment horizontal="right"/>
    </xf>
    <xf numFmtId="1" fontId="8" fillId="0" borderId="0" xfId="0" applyNumberFormat="1" applyFont="1" applyBorder="1" applyAlignment="1">
      <alignment horizontal="right"/>
    </xf>
    <xf numFmtId="2" fontId="3" fillId="0" borderId="0" xfId="1" applyNumberFormat="1" applyFont="1"/>
    <xf numFmtId="0" fontId="8" fillId="0" borderId="17" xfId="0" applyFont="1" applyFill="1" applyBorder="1"/>
    <xf numFmtId="0" fontId="8" fillId="0" borderId="10" xfId="0" applyFont="1" applyBorder="1"/>
    <xf numFmtId="164" fontId="5" fillId="0" borderId="11" xfId="1" applyNumberFormat="1" applyFont="1" applyFill="1" applyBorder="1"/>
    <xf numFmtId="164" fontId="6" fillId="0" borderId="0" xfId="1" applyNumberFormat="1" applyFont="1"/>
    <xf numFmtId="164" fontId="5" fillId="0" borderId="11" xfId="1" applyNumberFormat="1" applyFont="1" applyBorder="1"/>
    <xf numFmtId="2" fontId="9" fillId="0" borderId="0" xfId="1" applyNumberFormat="1" applyFont="1"/>
    <xf numFmtId="2" fontId="0" fillId="0" borderId="0" xfId="0" applyNumberFormat="1" applyBorder="1" applyAlignment="1">
      <alignment horizontal="right"/>
    </xf>
    <xf numFmtId="164" fontId="10" fillId="0" borderId="0" xfId="1" applyNumberFormat="1" applyFont="1"/>
    <xf numFmtId="0" fontId="5" fillId="0" borderId="0" xfId="1" applyFont="1" applyFill="1"/>
    <xf numFmtId="2" fontId="5" fillId="0" borderId="0" xfId="1" applyNumberFormat="1" applyFont="1" applyFill="1"/>
    <xf numFmtId="164" fontId="5" fillId="0" borderId="0" xfId="1" applyNumberFormat="1" applyFont="1" applyFill="1"/>
    <xf numFmtId="164" fontId="5" fillId="0" borderId="11" xfId="1" applyNumberFormat="1" applyFill="1" applyBorder="1"/>
    <xf numFmtId="166" fontId="0" fillId="0" borderId="11" xfId="0" applyNumberFormat="1" applyBorder="1"/>
    <xf numFmtId="166" fontId="1" fillId="0" borderId="11" xfId="0" applyNumberFormat="1" applyFont="1" applyBorder="1"/>
    <xf numFmtId="2" fontId="8" fillId="0" borderId="11" xfId="0" applyNumberFormat="1" applyFont="1" applyBorder="1"/>
    <xf numFmtId="1" fontId="8" fillId="0" borderId="11" xfId="0" applyNumberFormat="1" applyFont="1" applyBorder="1" applyAlignment="1">
      <alignment horizontal="right"/>
    </xf>
    <xf numFmtId="166" fontId="8" fillId="0" borderId="11" xfId="0" applyNumberFormat="1" applyFont="1" applyBorder="1"/>
    <xf numFmtId="165" fontId="8" fillId="0" borderId="12" xfId="0" applyNumberFormat="1" applyFont="1" applyBorder="1"/>
    <xf numFmtId="0" fontId="11" fillId="0" borderId="0" xfId="0" applyFont="1"/>
    <xf numFmtId="0" fontId="5" fillId="0" borderId="0" xfId="1" applyFont="1"/>
    <xf numFmtId="2" fontId="5" fillId="0" borderId="0" xfId="1" applyNumberFormat="1" applyFont="1"/>
    <xf numFmtId="164" fontId="5" fillId="0" borderId="0" xfId="1" applyNumberFormat="1" applyFont="1"/>
    <xf numFmtId="0" fontId="5" fillId="0" borderId="11" xfId="1" applyBorder="1"/>
    <xf numFmtId="2" fontId="5" fillId="0" borderId="11" xfId="1" applyNumberFormat="1" applyBorder="1"/>
    <xf numFmtId="0" fontId="8" fillId="0" borderId="20" xfId="0" applyFont="1" applyBorder="1"/>
    <xf numFmtId="2" fontId="0" fillId="0" borderId="21" xfId="0" applyNumberFormat="1" applyBorder="1"/>
    <xf numFmtId="0" fontId="5" fillId="0" borderId="0" xfId="1" applyFill="1"/>
    <xf numFmtId="2" fontId="5" fillId="0" borderId="0" xfId="1" applyNumberFormat="1" applyFill="1"/>
    <xf numFmtId="164" fontId="5" fillId="0" borderId="0" xfId="1" applyNumberFormat="1" applyFill="1"/>
    <xf numFmtId="0" fontId="0" fillId="0" borderId="22" xfId="0" applyBorder="1"/>
    <xf numFmtId="167" fontId="0" fillId="0" borderId="23" xfId="0" applyNumberFormat="1" applyBorder="1"/>
    <xf numFmtId="0" fontId="0" fillId="0" borderId="23" xfId="0" applyBorder="1"/>
    <xf numFmtId="1" fontId="0" fillId="0" borderId="23" xfId="0" applyNumberFormat="1" applyBorder="1" applyAlignment="1">
      <alignment horizontal="right"/>
    </xf>
    <xf numFmtId="0" fontId="0" fillId="0" borderId="24" xfId="0" applyBorder="1"/>
    <xf numFmtId="0" fontId="2" fillId="0" borderId="0" xfId="0" applyFont="1"/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</cellXfs>
  <cellStyles count="2">
    <cellStyle name="Normal" xfId="0" builtinId="0"/>
    <cellStyle name="Normal 2" xfId="1" xr:uid="{52010938-CA0E-844D-B6D4-4550FDF08F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Dikes%20paper\Tables\LASS%20data%20tab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Research%20Topics\Dikes%20paper\TableS1_up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Research%20Topics\Dikes%20paper\Users\esgottlieb\Documents\Research%20Topics\Dikes%20paper\SHRIMP_data_EC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Geochronology\Goldschmidt%20abstract\ESG32_NS2A_NS3A_SS1_K2A\ESG32_UPb+SQ2_mar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14"/>
      <sheetName val="PlotDat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9"/>
      <sheetName val="PlotDat4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2"/>
      <sheetName val="PlotDat14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60D7B-A8BC-6B4A-95BD-46228616C56C}">
  <sheetPr>
    <pageSetUpPr fitToPage="1"/>
  </sheetPr>
  <dimension ref="A1:M229"/>
  <sheetViews>
    <sheetView tabSelected="1" workbookViewId="0"/>
  </sheetViews>
  <sheetFormatPr defaultColWidth="11.42578125" defaultRowHeight="12.75" x14ac:dyDescent="0.2"/>
  <cols>
    <col min="1" max="1" width="13.42578125" customWidth="1"/>
    <col min="2" max="2" width="14.140625" customWidth="1"/>
    <col min="4" max="4" width="19" customWidth="1"/>
    <col min="8" max="8" width="21.28515625" customWidth="1"/>
  </cols>
  <sheetData>
    <row r="1" spans="1:13" ht="13.5" thickBot="1" x14ac:dyDescent="0.25">
      <c r="A1" t="s">
        <v>0</v>
      </c>
    </row>
    <row r="2" spans="1:13" ht="15" x14ac:dyDescent="0.2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spans="1:13" x14ac:dyDescent="0.2">
      <c r="A3" s="4"/>
      <c r="B3" s="5"/>
      <c r="C3" s="5"/>
      <c r="D3" s="5"/>
      <c r="E3" s="5"/>
      <c r="F3" s="5"/>
      <c r="G3" s="5"/>
      <c r="H3" s="6"/>
    </row>
    <row r="4" spans="1:13" x14ac:dyDescent="0.2">
      <c r="A4" s="7" t="s">
        <v>9</v>
      </c>
      <c r="B4" s="8"/>
      <c r="C4" s="8"/>
      <c r="D4" s="8"/>
      <c r="E4" s="8"/>
      <c r="F4" s="8"/>
      <c r="G4" s="8"/>
      <c r="H4" s="9"/>
    </row>
    <row r="5" spans="1:13" x14ac:dyDescent="0.2">
      <c r="A5" s="10" t="s">
        <v>10</v>
      </c>
      <c r="B5" s="11"/>
      <c r="C5" s="11"/>
      <c r="D5" s="12"/>
      <c r="E5" s="13"/>
      <c r="F5" s="13"/>
      <c r="G5" s="13"/>
      <c r="H5" s="9"/>
    </row>
    <row r="6" spans="1:13" x14ac:dyDescent="0.2">
      <c r="A6" s="14" t="s">
        <v>11</v>
      </c>
      <c r="B6" s="15">
        <v>7.9651820602395507</v>
      </c>
      <c r="C6" s="15">
        <v>0.1610847159550059</v>
      </c>
      <c r="D6" s="16">
        <v>1.1922375000000059E-5</v>
      </c>
      <c r="E6" s="17">
        <v>102</v>
      </c>
      <c r="F6" s="17">
        <v>1</v>
      </c>
      <c r="G6" s="17"/>
      <c r="H6" s="18"/>
      <c r="I6" s="19"/>
      <c r="J6" s="20"/>
      <c r="K6" s="20"/>
      <c r="L6" s="21"/>
      <c r="M6" s="21"/>
    </row>
    <row r="7" spans="1:13" x14ac:dyDescent="0.2">
      <c r="A7" s="14" t="s">
        <v>12</v>
      </c>
      <c r="B7" s="15">
        <v>7.8611845176728146</v>
      </c>
      <c r="C7" s="15">
        <v>0.1610847159550059</v>
      </c>
      <c r="D7" s="22">
        <v>2.8979675000000062E-5</v>
      </c>
      <c r="E7" s="17">
        <v>102</v>
      </c>
      <c r="F7" s="17">
        <v>1</v>
      </c>
      <c r="G7" s="17"/>
      <c r="H7" s="18"/>
      <c r="I7" s="19"/>
      <c r="J7" s="20"/>
      <c r="K7" s="20"/>
      <c r="L7" s="21"/>
      <c r="M7" s="21"/>
    </row>
    <row r="8" spans="1:13" x14ac:dyDescent="0.2">
      <c r="A8" s="14" t="s">
        <v>13</v>
      </c>
      <c r="B8" s="15">
        <v>7.9061834543603382</v>
      </c>
      <c r="C8" s="15">
        <v>0.1610847159550059</v>
      </c>
      <c r="D8" s="22">
        <v>1.4767907500000009E-4</v>
      </c>
      <c r="E8" s="17">
        <v>102</v>
      </c>
      <c r="F8" s="17">
        <v>1</v>
      </c>
      <c r="G8" s="17"/>
      <c r="H8" s="18"/>
      <c r="I8" s="19"/>
      <c r="J8" s="23"/>
      <c r="K8" s="23"/>
      <c r="L8" s="21"/>
      <c r="M8" s="21"/>
    </row>
    <row r="9" spans="1:13" x14ac:dyDescent="0.2">
      <c r="A9" s="14" t="s">
        <v>14</v>
      </c>
      <c r="B9" s="15">
        <v>7.7111880620479578</v>
      </c>
      <c r="C9" s="15">
        <v>0.1610847159550059</v>
      </c>
      <c r="D9" s="22">
        <v>7.5001750000000793E-6</v>
      </c>
      <c r="E9" s="17">
        <v>102</v>
      </c>
      <c r="F9" s="17">
        <v>1</v>
      </c>
      <c r="G9" s="17"/>
      <c r="H9" s="18"/>
      <c r="I9" s="19"/>
      <c r="J9" s="23"/>
      <c r="K9" s="23"/>
      <c r="L9" s="21"/>
      <c r="M9" s="21"/>
    </row>
    <row r="10" spans="1:13" x14ac:dyDescent="0.2">
      <c r="A10" s="14" t="s">
        <v>15</v>
      </c>
      <c r="B10" s="15">
        <v>7.8811840450896398</v>
      </c>
      <c r="C10" s="15">
        <v>0.1610847159550059</v>
      </c>
      <c r="D10" s="22">
        <v>4.3918175000000055E-5</v>
      </c>
      <c r="E10" s="17">
        <v>102</v>
      </c>
      <c r="F10" s="17">
        <v>1</v>
      </c>
      <c r="G10" s="17"/>
      <c r="H10" s="18"/>
      <c r="I10" s="19"/>
      <c r="J10" s="23"/>
      <c r="K10" s="23"/>
      <c r="L10" s="21"/>
      <c r="M10" s="21"/>
    </row>
    <row r="11" spans="1:13" x14ac:dyDescent="0.2">
      <c r="A11" s="14" t="s">
        <v>16</v>
      </c>
      <c r="B11" s="15">
        <v>8.1027012915300123</v>
      </c>
      <c r="C11" s="15">
        <v>0.27473987697462188</v>
      </c>
      <c r="D11" s="22">
        <v>-5.8425687499999933E-5</v>
      </c>
      <c r="E11" s="17">
        <v>102</v>
      </c>
      <c r="F11" s="17">
        <v>1</v>
      </c>
      <c r="G11" s="17"/>
      <c r="H11" s="18"/>
      <c r="I11" s="19"/>
      <c r="J11" s="23"/>
      <c r="K11" s="23"/>
      <c r="L11" s="21"/>
      <c r="M11" s="21"/>
    </row>
    <row r="12" spans="1:13" x14ac:dyDescent="0.2">
      <c r="A12" s="14" t="s">
        <v>17</v>
      </c>
      <c r="B12" s="15">
        <v>8.1137011136882542</v>
      </c>
      <c r="C12" s="15">
        <v>0.27473987697462188</v>
      </c>
      <c r="D12" s="22">
        <v>3.955291250000003E-5</v>
      </c>
      <c r="E12" s="17">
        <v>102</v>
      </c>
      <c r="F12" s="17">
        <v>1</v>
      </c>
      <c r="G12" s="17"/>
      <c r="H12" s="18"/>
      <c r="I12" s="19"/>
      <c r="J12" s="23"/>
      <c r="K12" s="23"/>
      <c r="L12" s="21"/>
      <c r="M12" s="21"/>
    </row>
    <row r="13" spans="1:13" x14ac:dyDescent="0.2">
      <c r="A13" s="14" t="s">
        <v>18</v>
      </c>
      <c r="B13" s="15">
        <v>7.752706950135746</v>
      </c>
      <c r="C13" s="15">
        <v>0.27473987697462188</v>
      </c>
      <c r="D13" s="22">
        <v>-1.977758749999994E-5</v>
      </c>
      <c r="E13" s="17">
        <v>102</v>
      </c>
      <c r="F13" s="17">
        <v>1</v>
      </c>
      <c r="G13" s="17"/>
      <c r="H13" s="18"/>
      <c r="I13" s="19"/>
      <c r="J13" s="23"/>
      <c r="K13" s="23"/>
      <c r="L13" s="21"/>
      <c r="M13" s="21"/>
    </row>
    <row r="14" spans="1:13" x14ac:dyDescent="0.2">
      <c r="A14" s="14" t="s">
        <v>19</v>
      </c>
      <c r="B14" s="15">
        <v>7.8327056567402131</v>
      </c>
      <c r="C14" s="15">
        <v>0.27473987697462188</v>
      </c>
      <c r="D14" s="22">
        <v>-3.0841287500000029E-5</v>
      </c>
      <c r="E14" s="17">
        <v>102</v>
      </c>
      <c r="F14" s="17">
        <v>1</v>
      </c>
      <c r="G14" s="17"/>
      <c r="H14" s="18"/>
      <c r="I14" s="19"/>
      <c r="J14" s="20"/>
      <c r="K14" s="20"/>
      <c r="L14" s="21"/>
      <c r="M14" s="21"/>
    </row>
    <row r="15" spans="1:13" x14ac:dyDescent="0.2">
      <c r="A15" s="14" t="s">
        <v>20</v>
      </c>
      <c r="B15" s="15">
        <v>7.7697066752893118</v>
      </c>
      <c r="C15" s="15">
        <v>0.27473987697462188</v>
      </c>
      <c r="D15" s="22">
        <v>7.329171250000004E-5</v>
      </c>
      <c r="E15" s="17">
        <v>102</v>
      </c>
      <c r="F15" s="17">
        <v>1</v>
      </c>
      <c r="G15" s="17"/>
      <c r="H15" s="18"/>
      <c r="I15" s="19"/>
      <c r="J15" s="20"/>
      <c r="K15" s="20"/>
      <c r="L15" s="21"/>
      <c r="M15" s="21"/>
    </row>
    <row r="16" spans="1:13" x14ac:dyDescent="0.2">
      <c r="A16" s="24" t="s">
        <v>21</v>
      </c>
      <c r="B16" s="25">
        <f>AVERAGE(B6:B15)</f>
        <v>7.8896443826793838</v>
      </c>
      <c r="C16" s="25">
        <f>2*STDEV(B6:B15)</f>
        <v>0.27542393903980467</v>
      </c>
      <c r="D16" s="26"/>
      <c r="E16" s="27"/>
      <c r="F16" s="27"/>
      <c r="G16" s="27"/>
      <c r="H16" s="28"/>
      <c r="I16" s="19"/>
      <c r="J16" s="20"/>
      <c r="K16" s="20"/>
      <c r="L16" s="21"/>
      <c r="M16" s="21"/>
    </row>
    <row r="17" spans="1:13" x14ac:dyDescent="0.2">
      <c r="A17" s="29" t="s">
        <v>22</v>
      </c>
      <c r="B17" s="30"/>
      <c r="C17" s="31"/>
      <c r="D17" s="26"/>
      <c r="E17" s="27"/>
      <c r="F17" s="27"/>
      <c r="G17" s="27"/>
      <c r="H17" s="28"/>
      <c r="I17" s="19"/>
      <c r="J17" s="20"/>
      <c r="K17" s="20"/>
      <c r="L17" s="21"/>
      <c r="M17" s="21"/>
    </row>
    <row r="18" spans="1:13" x14ac:dyDescent="0.2">
      <c r="A18" s="14" t="s">
        <v>23</v>
      </c>
      <c r="B18" s="15">
        <v>8.2081763183521339</v>
      </c>
      <c r="C18" s="15">
        <v>0.1610847159550059</v>
      </c>
      <c r="D18" s="22">
        <v>7.801927500000012E-5</v>
      </c>
      <c r="E18" s="32">
        <v>89.9</v>
      </c>
      <c r="F18" s="32">
        <v>2.6</v>
      </c>
      <c r="G18" s="32"/>
      <c r="H18" s="33">
        <v>46604594824889.898</v>
      </c>
      <c r="I18" s="19"/>
      <c r="J18" s="20"/>
      <c r="K18" s="20"/>
      <c r="L18" s="21"/>
      <c r="M18" s="21"/>
    </row>
    <row r="19" spans="1:13" x14ac:dyDescent="0.2">
      <c r="A19" s="14" t="s">
        <v>24</v>
      </c>
      <c r="B19" s="15">
        <v>7.084202877535084</v>
      </c>
      <c r="C19" s="15">
        <v>0.1610847159550059</v>
      </c>
      <c r="D19" s="22">
        <v>-2.9110524999999905E-5</v>
      </c>
      <c r="E19" s="32">
        <v>94.2</v>
      </c>
      <c r="F19" s="32">
        <v>7.1</v>
      </c>
      <c r="G19" s="32"/>
      <c r="H19" s="33">
        <v>9102859029351.3789</v>
      </c>
      <c r="I19" s="19"/>
      <c r="J19" s="20"/>
      <c r="K19" s="20"/>
      <c r="L19" s="21"/>
      <c r="M19" s="21"/>
    </row>
    <row r="20" spans="1:13" x14ac:dyDescent="0.2">
      <c r="A20" s="14" t="s">
        <v>25</v>
      </c>
      <c r="B20" s="15">
        <v>7.1622010344600806</v>
      </c>
      <c r="C20" s="15">
        <v>0.1610847159550059</v>
      </c>
      <c r="D20" s="22">
        <v>5.1741875000000086E-5</v>
      </c>
      <c r="E20" s="32">
        <v>103.5</v>
      </c>
      <c r="F20" s="32">
        <v>3.6</v>
      </c>
      <c r="G20" s="32"/>
      <c r="H20" s="33">
        <v>29311418536230.137</v>
      </c>
      <c r="I20" s="19"/>
      <c r="J20" s="20"/>
      <c r="K20" s="20"/>
      <c r="L20" s="21"/>
      <c r="M20" s="21"/>
    </row>
    <row r="21" spans="1:13" x14ac:dyDescent="0.2">
      <c r="A21" s="24" t="s">
        <v>26</v>
      </c>
      <c r="B21" s="25">
        <f>AVERAGE(B18:B20)</f>
        <v>7.4848600767824323</v>
      </c>
      <c r="C21" s="25">
        <f>2*STDEV(B18:B20)</f>
        <v>1.2552461385876679</v>
      </c>
      <c r="D21" s="26"/>
      <c r="E21" s="34"/>
      <c r="F21" s="34"/>
      <c r="G21" s="34"/>
      <c r="H21" s="28"/>
      <c r="I21" s="19"/>
      <c r="J21" s="20"/>
      <c r="K21" s="20"/>
      <c r="L21" s="21"/>
      <c r="M21" s="21"/>
    </row>
    <row r="22" spans="1:13" x14ac:dyDescent="0.2">
      <c r="A22" s="29" t="s">
        <v>27</v>
      </c>
      <c r="B22" s="30"/>
      <c r="C22" s="31"/>
      <c r="D22" s="26"/>
      <c r="E22" s="34"/>
      <c r="F22" s="34"/>
      <c r="G22" s="34"/>
      <c r="H22" s="28"/>
      <c r="I22" s="19"/>
      <c r="J22" s="20"/>
      <c r="K22" s="20"/>
      <c r="L22" s="21"/>
      <c r="M22" s="21"/>
    </row>
    <row r="23" spans="1:13" x14ac:dyDescent="0.2">
      <c r="A23" s="14" t="s">
        <v>28</v>
      </c>
      <c r="B23" s="15">
        <v>5.2837468675575039</v>
      </c>
      <c r="C23" s="15">
        <v>0.27473987697462188</v>
      </c>
      <c r="D23" s="22">
        <v>-3.1247287500000024E-5</v>
      </c>
      <c r="E23" s="32">
        <v>688</v>
      </c>
      <c r="F23" s="32">
        <v>20</v>
      </c>
      <c r="G23" s="32">
        <v>-3</v>
      </c>
      <c r="H23" s="33">
        <v>235976406820082.5</v>
      </c>
      <c r="I23" s="19"/>
      <c r="J23" s="20"/>
      <c r="K23" s="20"/>
      <c r="L23" s="21"/>
      <c r="M23" s="21"/>
    </row>
    <row r="24" spans="1:13" x14ac:dyDescent="0.2">
      <c r="A24" s="14" t="s">
        <v>29</v>
      </c>
      <c r="B24" s="15">
        <v>8.4236961017802869</v>
      </c>
      <c r="C24" s="15">
        <v>0.27473987697462188</v>
      </c>
      <c r="D24" s="22">
        <v>-4.0892875000000245E-6</v>
      </c>
      <c r="E24" s="32">
        <v>1048</v>
      </c>
      <c r="F24" s="32">
        <v>42</v>
      </c>
      <c r="G24" s="32">
        <v>25</v>
      </c>
      <c r="H24" s="33">
        <v>1483166939769743.3</v>
      </c>
      <c r="I24" s="19"/>
      <c r="J24" s="20"/>
      <c r="K24" s="20"/>
      <c r="L24" s="21"/>
      <c r="M24" s="21"/>
    </row>
    <row r="25" spans="1:13" x14ac:dyDescent="0.2">
      <c r="A25" s="14" t="s">
        <v>30</v>
      </c>
      <c r="B25" s="15">
        <v>5.653740885602998</v>
      </c>
      <c r="C25" s="15">
        <v>0.27473987697462188</v>
      </c>
      <c r="D25" s="22">
        <v>-3.2618887500000023E-5</v>
      </c>
      <c r="E25" s="32">
        <v>1093</v>
      </c>
      <c r="F25" s="32">
        <v>30</v>
      </c>
      <c r="G25" s="32">
        <v>5</v>
      </c>
      <c r="H25" s="33">
        <v>473911894587231.13</v>
      </c>
      <c r="I25" s="19"/>
      <c r="J25" s="20"/>
      <c r="K25" s="20"/>
      <c r="L25" s="21"/>
      <c r="M25" s="21"/>
    </row>
    <row r="26" spans="1:13" x14ac:dyDescent="0.2">
      <c r="A26" s="14" t="s">
        <v>31</v>
      </c>
      <c r="B26" s="15">
        <v>4.9587521219771613</v>
      </c>
      <c r="C26" s="15">
        <v>0.27473987697462188</v>
      </c>
      <c r="D26" s="22">
        <v>-2.7249487500000027E-5</v>
      </c>
      <c r="E26" s="32">
        <v>1110</v>
      </c>
      <c r="F26" s="32">
        <v>69</v>
      </c>
      <c r="G26" s="32">
        <v>-3</v>
      </c>
      <c r="H26" s="33">
        <v>385686635567855.13</v>
      </c>
      <c r="I26" s="19"/>
      <c r="J26" s="20"/>
      <c r="K26" s="20"/>
      <c r="L26" s="21"/>
      <c r="M26" s="21"/>
    </row>
    <row r="27" spans="1:13" x14ac:dyDescent="0.2">
      <c r="A27" s="14" t="s">
        <v>32</v>
      </c>
      <c r="B27" s="15">
        <v>9.3786806618703089</v>
      </c>
      <c r="C27" s="15">
        <v>0.27473987697462188</v>
      </c>
      <c r="D27" s="22">
        <v>-4.1573887499999967E-5</v>
      </c>
      <c r="E27" s="32">
        <v>1110</v>
      </c>
      <c r="F27" s="32">
        <v>43</v>
      </c>
      <c r="G27" s="32">
        <v>18</v>
      </c>
      <c r="H27" s="33">
        <v>1091133258971220</v>
      </c>
      <c r="I27" s="19"/>
      <c r="J27" s="23"/>
      <c r="K27" s="23"/>
      <c r="L27" s="21"/>
      <c r="M27" s="21"/>
    </row>
    <row r="28" spans="1:13" x14ac:dyDescent="0.2">
      <c r="A28" s="14" t="s">
        <v>33</v>
      </c>
      <c r="B28" s="15">
        <v>5.2397475789249803</v>
      </c>
      <c r="C28" s="15">
        <v>0.27473987697462188</v>
      </c>
      <c r="D28" s="22">
        <v>-4.4378887500000005E-5</v>
      </c>
      <c r="E28" s="32">
        <v>1004</v>
      </c>
      <c r="F28" s="32">
        <v>189</v>
      </c>
      <c r="G28" s="32">
        <v>-15</v>
      </c>
      <c r="H28" s="33">
        <v>81893365818329.219</v>
      </c>
      <c r="I28" s="19"/>
      <c r="J28" s="23"/>
      <c r="K28" s="23"/>
      <c r="L28" s="21"/>
      <c r="M28" s="21"/>
    </row>
    <row r="29" spans="1:13" x14ac:dyDescent="0.2">
      <c r="A29" s="14" t="s">
        <v>34</v>
      </c>
      <c r="B29" s="15">
        <v>7.368713158434792</v>
      </c>
      <c r="C29" s="15">
        <v>0.27473987697462188</v>
      </c>
      <c r="D29" s="22">
        <v>5.4135412500000055E-5</v>
      </c>
      <c r="E29" s="32">
        <v>1167</v>
      </c>
      <c r="F29" s="32">
        <v>42</v>
      </c>
      <c r="G29" s="32">
        <v>2</v>
      </c>
      <c r="H29" s="33">
        <v>1138741868259285</v>
      </c>
      <c r="I29" s="19"/>
      <c r="J29" s="23"/>
      <c r="K29" s="23"/>
      <c r="L29" s="21"/>
      <c r="M29" s="21"/>
    </row>
    <row r="30" spans="1:13" x14ac:dyDescent="0.2">
      <c r="A30" s="14" t="s">
        <v>35</v>
      </c>
      <c r="B30" s="15">
        <v>8.7506908150256635</v>
      </c>
      <c r="C30" s="15">
        <v>0.27473987697462188</v>
      </c>
      <c r="D30" s="22">
        <v>-9.2916874999999935E-6</v>
      </c>
      <c r="E30" s="32">
        <v>1434</v>
      </c>
      <c r="F30" s="32">
        <v>32</v>
      </c>
      <c r="G30" s="32">
        <v>1</v>
      </c>
      <c r="H30" s="33">
        <v>1597361600095373</v>
      </c>
    </row>
    <row r="31" spans="1:13" x14ac:dyDescent="0.2">
      <c r="A31" s="14" t="s">
        <v>36</v>
      </c>
      <c r="B31" s="15">
        <v>3.8552791761132799</v>
      </c>
      <c r="C31" s="15">
        <v>0.1610847159550059</v>
      </c>
      <c r="D31" s="22">
        <v>1.7816317500000012E-4</v>
      </c>
      <c r="E31" s="32">
        <v>1618</v>
      </c>
      <c r="F31" s="32">
        <v>26</v>
      </c>
      <c r="G31" s="32">
        <v>2</v>
      </c>
      <c r="H31" s="33">
        <v>2267453842402302</v>
      </c>
    </row>
    <row r="32" spans="1:13" x14ac:dyDescent="0.2">
      <c r="A32" s="14" t="s">
        <v>37</v>
      </c>
      <c r="B32" s="15">
        <v>6.6862122819433267</v>
      </c>
      <c r="C32" s="15">
        <v>0.1610847159550059</v>
      </c>
      <c r="D32" s="22">
        <v>-2.0646249999999684E-6</v>
      </c>
      <c r="E32" s="32">
        <v>2544</v>
      </c>
      <c r="F32" s="32">
        <v>29</v>
      </c>
      <c r="G32" s="32">
        <v>45</v>
      </c>
      <c r="H32" s="33">
        <v>1258770115304203.3</v>
      </c>
    </row>
    <row r="33" spans="1:13" x14ac:dyDescent="0.2">
      <c r="A33" s="14" t="s">
        <v>38</v>
      </c>
      <c r="B33" s="15">
        <v>5.460744005919782</v>
      </c>
      <c r="C33" s="15">
        <v>0.27473987697462188</v>
      </c>
      <c r="D33" s="22">
        <v>-6.4925875000000155E-6</v>
      </c>
      <c r="E33" s="32">
        <v>2658</v>
      </c>
      <c r="F33" s="32">
        <v>19</v>
      </c>
      <c r="G33" s="32">
        <v>14</v>
      </c>
      <c r="H33" s="33">
        <v>2217459967334191</v>
      </c>
    </row>
    <row r="34" spans="1:13" x14ac:dyDescent="0.2">
      <c r="A34" s="35"/>
      <c r="B34" s="36"/>
      <c r="C34" s="36"/>
      <c r="D34" s="26"/>
      <c r="E34" s="34"/>
      <c r="F34" s="34"/>
      <c r="G34" s="34"/>
      <c r="H34" s="28"/>
    </row>
    <row r="35" spans="1:13" x14ac:dyDescent="0.2">
      <c r="A35" s="37" t="s">
        <v>39</v>
      </c>
      <c r="B35" s="27"/>
      <c r="C35" s="27"/>
      <c r="D35" s="26"/>
      <c r="E35" s="27"/>
      <c r="F35" s="27"/>
      <c r="G35" s="27"/>
      <c r="H35" s="28"/>
    </row>
    <row r="36" spans="1:13" x14ac:dyDescent="0.2">
      <c r="A36" s="35" t="s">
        <v>10</v>
      </c>
      <c r="B36" s="27"/>
      <c r="C36" s="27"/>
      <c r="D36" s="26"/>
      <c r="E36" s="27"/>
      <c r="F36" s="27"/>
      <c r="G36" s="27"/>
      <c r="H36" s="28"/>
    </row>
    <row r="37" spans="1:13" x14ac:dyDescent="0.2">
      <c r="A37" s="14" t="s">
        <v>40</v>
      </c>
      <c r="B37" s="15">
        <v>7.6813557960977441</v>
      </c>
      <c r="C37" s="15">
        <v>0.21364857660587375</v>
      </c>
      <c r="D37" s="22">
        <v>1.616056250000001E-5</v>
      </c>
      <c r="E37" s="17">
        <v>102</v>
      </c>
      <c r="F37" s="17">
        <v>1</v>
      </c>
      <c r="G37" s="38"/>
      <c r="H37" s="28"/>
      <c r="I37" s="19"/>
      <c r="J37" s="23"/>
      <c r="K37" s="23"/>
      <c r="L37" s="21"/>
      <c r="M37" s="21"/>
    </row>
    <row r="38" spans="1:13" x14ac:dyDescent="0.2">
      <c r="A38" s="14" t="s">
        <v>41</v>
      </c>
      <c r="B38" s="15">
        <v>7.5233340995390918</v>
      </c>
      <c r="C38" s="15">
        <v>0.21364857660587375</v>
      </c>
      <c r="D38" s="22">
        <v>7.9154362499999969E-5</v>
      </c>
      <c r="E38" s="17">
        <v>102</v>
      </c>
      <c r="F38" s="17">
        <v>1</v>
      </c>
      <c r="G38" s="38"/>
      <c r="H38" s="28"/>
      <c r="I38" s="19"/>
      <c r="J38" s="23"/>
      <c r="K38" s="23"/>
      <c r="L38" s="21"/>
      <c r="M38" s="21"/>
    </row>
    <row r="39" spans="1:13" x14ac:dyDescent="0.2">
      <c r="A39" s="14" t="s">
        <v>42</v>
      </c>
      <c r="B39" s="15">
        <v>7.407318170419952</v>
      </c>
      <c r="C39" s="15">
        <v>0.21364857660587375</v>
      </c>
      <c r="D39" s="22">
        <v>3.8319562500000012E-5</v>
      </c>
      <c r="E39" s="17">
        <v>102</v>
      </c>
      <c r="F39" s="17">
        <v>1</v>
      </c>
      <c r="G39" s="38"/>
      <c r="H39" s="28"/>
      <c r="I39" s="19"/>
      <c r="J39" s="23"/>
      <c r="K39" s="23"/>
      <c r="L39" s="21"/>
      <c r="M39" s="21"/>
    </row>
    <row r="40" spans="1:13" x14ac:dyDescent="0.2">
      <c r="A40" s="14" t="s">
        <v>43</v>
      </c>
      <c r="B40" s="15">
        <v>7.683356070737668</v>
      </c>
      <c r="C40" s="15">
        <v>0.21364857660587375</v>
      </c>
      <c r="D40" s="22">
        <v>3.6915162499999996E-5</v>
      </c>
      <c r="E40" s="17">
        <v>102</v>
      </c>
      <c r="F40" s="17">
        <v>1</v>
      </c>
      <c r="G40" s="38"/>
      <c r="H40" s="28"/>
      <c r="I40" s="19"/>
      <c r="J40" s="23"/>
      <c r="K40" s="23"/>
      <c r="L40" s="21"/>
      <c r="M40" s="21"/>
    </row>
    <row r="41" spans="1:13" x14ac:dyDescent="0.2">
      <c r="A41" s="14" t="s">
        <v>44</v>
      </c>
      <c r="B41" s="15">
        <v>7.9203886155756464</v>
      </c>
      <c r="C41" s="15">
        <v>0.21364857660587375</v>
      </c>
      <c r="D41" s="22">
        <v>6.8643562499999988E-5</v>
      </c>
      <c r="E41" s="17">
        <v>102</v>
      </c>
      <c r="F41" s="17">
        <v>1</v>
      </c>
      <c r="G41" s="38"/>
      <c r="H41" s="28"/>
      <c r="I41" s="19"/>
      <c r="J41" s="23"/>
      <c r="K41" s="23"/>
      <c r="L41" s="21"/>
      <c r="M41" s="21"/>
    </row>
    <row r="42" spans="1:13" x14ac:dyDescent="0.2">
      <c r="A42" s="14" t="s">
        <v>45</v>
      </c>
      <c r="B42" s="15">
        <v>7.7175798936652829</v>
      </c>
      <c r="C42" s="15">
        <v>0.15201480191103456</v>
      </c>
      <c r="D42" s="22">
        <v>3.7529974999999912E-5</v>
      </c>
      <c r="E42" s="17">
        <v>102</v>
      </c>
      <c r="F42" s="17">
        <v>1</v>
      </c>
      <c r="G42" s="38"/>
      <c r="H42" s="28"/>
      <c r="I42" s="19"/>
      <c r="J42" s="23"/>
      <c r="K42" s="23"/>
      <c r="L42" s="21"/>
      <c r="M42" s="21"/>
    </row>
    <row r="43" spans="1:13" x14ac:dyDescent="0.2">
      <c r="A43" s="14" t="s">
        <v>46</v>
      </c>
      <c r="B43" s="15">
        <v>7.4575596177803849</v>
      </c>
      <c r="C43" s="15">
        <v>0.15201480191103456</v>
      </c>
      <c r="D43" s="22">
        <v>1.7839774999999902E-5</v>
      </c>
      <c r="E43" s="17">
        <v>102</v>
      </c>
      <c r="F43" s="17">
        <v>1</v>
      </c>
      <c r="G43" s="38"/>
      <c r="H43" s="28"/>
      <c r="I43" s="19"/>
      <c r="J43" s="23"/>
      <c r="K43" s="23"/>
      <c r="L43" s="21"/>
      <c r="M43" s="21"/>
    </row>
    <row r="44" spans="1:13" x14ac:dyDescent="0.2">
      <c r="A44" s="24" t="s">
        <v>47</v>
      </c>
      <c r="B44" s="25">
        <f>AVERAGE(B37:B43)</f>
        <v>7.6272703234022519</v>
      </c>
      <c r="C44" s="25">
        <f>2*STDEV(B37:B43)</f>
        <v>0.35414536839529781</v>
      </c>
      <c r="D44" s="26"/>
      <c r="E44" s="27"/>
      <c r="F44" s="27"/>
      <c r="G44" s="27"/>
      <c r="H44" s="28"/>
      <c r="I44" s="19"/>
      <c r="J44" s="23"/>
      <c r="K44" s="23"/>
      <c r="L44" s="21"/>
      <c r="M44" s="21"/>
    </row>
    <row r="45" spans="1:13" x14ac:dyDescent="0.2">
      <c r="A45" s="35" t="s">
        <v>22</v>
      </c>
      <c r="B45" s="36"/>
      <c r="C45" s="36"/>
      <c r="D45" s="26"/>
      <c r="E45" s="27"/>
      <c r="F45" s="27"/>
      <c r="G45" s="27"/>
      <c r="H45" s="28"/>
      <c r="I45" s="19"/>
      <c r="J45" s="23"/>
      <c r="K45" s="23"/>
      <c r="L45" s="21"/>
      <c r="M45" s="21"/>
    </row>
    <row r="46" spans="1:13" x14ac:dyDescent="0.2">
      <c r="A46" s="14" t="s">
        <v>48</v>
      </c>
      <c r="B46" s="15">
        <v>7.3283073221408479</v>
      </c>
      <c r="C46" s="15">
        <v>0.21364857660587375</v>
      </c>
      <c r="D46" s="22">
        <v>-4.6666375000000131E-6</v>
      </c>
      <c r="E46" s="32">
        <v>101</v>
      </c>
      <c r="F46" s="32">
        <v>5</v>
      </c>
      <c r="G46" s="32"/>
      <c r="H46" s="33">
        <v>10443352687995.166</v>
      </c>
      <c r="I46" s="19"/>
      <c r="J46" s="23"/>
      <c r="K46" s="23"/>
      <c r="L46" s="21"/>
      <c r="M46" s="21"/>
    </row>
    <row r="47" spans="1:13" x14ac:dyDescent="0.2">
      <c r="A47" s="14" t="s">
        <v>49</v>
      </c>
      <c r="B47" s="15">
        <v>7.346550961537357</v>
      </c>
      <c r="C47" s="15">
        <v>0.15201480191103456</v>
      </c>
      <c r="D47" s="22">
        <v>1.9804857499999991E-4</v>
      </c>
      <c r="E47" s="32">
        <v>104</v>
      </c>
      <c r="F47" s="32">
        <v>2</v>
      </c>
      <c r="G47" s="32"/>
      <c r="H47" s="33">
        <v>950443356456131.63</v>
      </c>
      <c r="I47" s="19"/>
      <c r="J47" s="23"/>
      <c r="K47" s="23"/>
      <c r="L47" s="21"/>
      <c r="M47" s="21"/>
    </row>
    <row r="48" spans="1:13" x14ac:dyDescent="0.2">
      <c r="A48" s="39" t="s">
        <v>50</v>
      </c>
      <c r="B48" s="40">
        <f>AVERAGE(B46:B47)</f>
        <v>7.3374291418391024</v>
      </c>
      <c r="C48" s="40">
        <f>2*STDEV(B46:B47)</f>
        <v>2.5800402261587252E-2</v>
      </c>
      <c r="D48" s="26"/>
      <c r="E48" s="34"/>
      <c r="F48" s="34"/>
      <c r="G48" s="34"/>
      <c r="H48" s="28"/>
      <c r="I48" s="19"/>
      <c r="J48" s="23"/>
      <c r="K48" s="23"/>
      <c r="L48" s="21"/>
      <c r="M48" s="21"/>
    </row>
    <row r="49" spans="1:13" x14ac:dyDescent="0.2">
      <c r="A49" s="35" t="s">
        <v>27</v>
      </c>
      <c r="B49" s="36"/>
      <c r="C49" s="36"/>
      <c r="D49" s="26"/>
      <c r="E49" s="34"/>
      <c r="F49" s="34"/>
      <c r="G49" s="34"/>
      <c r="H49" s="28"/>
      <c r="I49" s="19"/>
      <c r="J49" s="23"/>
      <c r="K49" s="23"/>
      <c r="L49" s="21"/>
      <c r="M49" s="21"/>
    </row>
    <row r="50" spans="1:13" x14ac:dyDescent="0.2">
      <c r="A50" s="14" t="s">
        <v>51</v>
      </c>
      <c r="B50" s="15">
        <v>8.7264992954887433</v>
      </c>
      <c r="C50" s="15">
        <v>0.21364857660587375</v>
      </c>
      <c r="D50" s="22">
        <v>3.4244962499999955E-5</v>
      </c>
      <c r="E50" s="32">
        <v>1062</v>
      </c>
      <c r="F50" s="32">
        <v>61</v>
      </c>
      <c r="G50" s="32">
        <v>-2.9117398938487193</v>
      </c>
      <c r="H50" s="33">
        <v>549931549620771.31</v>
      </c>
      <c r="I50" s="19"/>
      <c r="J50" s="23"/>
      <c r="K50" s="23"/>
      <c r="L50" s="21"/>
      <c r="M50" s="21"/>
    </row>
    <row r="51" spans="1:13" x14ac:dyDescent="0.2">
      <c r="A51" s="14" t="s">
        <v>52</v>
      </c>
      <c r="B51" s="15">
        <v>8.1024136078140518</v>
      </c>
      <c r="C51" s="15">
        <v>0.21364857660587375</v>
      </c>
      <c r="D51" s="22">
        <v>2.7826662499999956E-5</v>
      </c>
      <c r="E51" s="32">
        <v>1081</v>
      </c>
      <c r="F51" s="32">
        <v>50</v>
      </c>
      <c r="G51" s="32">
        <v>3.9387860860000234</v>
      </c>
      <c r="H51" s="33">
        <v>931207674740649.13</v>
      </c>
      <c r="I51" s="19"/>
      <c r="J51" s="23"/>
      <c r="K51" s="23"/>
      <c r="L51" s="21"/>
      <c r="M51" s="21"/>
    </row>
    <row r="52" spans="1:13" x14ac:dyDescent="0.2">
      <c r="A52" s="14" t="s">
        <v>53</v>
      </c>
      <c r="B52" s="15">
        <v>4.8709699269220419</v>
      </c>
      <c r="C52" s="15">
        <v>0.21364857660587375</v>
      </c>
      <c r="D52" s="22">
        <v>2.9755362499999977E-5</v>
      </c>
      <c r="E52" s="32">
        <v>1086</v>
      </c>
      <c r="F52" s="32">
        <v>74</v>
      </c>
      <c r="G52" s="32">
        <v>70.712064670683048</v>
      </c>
      <c r="H52" s="33">
        <v>1080409888155609.3</v>
      </c>
    </row>
    <row r="53" spans="1:13" x14ac:dyDescent="0.2">
      <c r="A53" s="14" t="s">
        <v>54</v>
      </c>
      <c r="B53" s="15">
        <v>9.1356904752222245</v>
      </c>
      <c r="C53" s="15">
        <v>0.15201480191103456</v>
      </c>
      <c r="D53" s="22">
        <v>-5.917725000000062E-6</v>
      </c>
      <c r="E53" s="32">
        <v>1117</v>
      </c>
      <c r="F53" s="32">
        <v>82</v>
      </c>
      <c r="G53" s="32">
        <v>3.2836309508919581</v>
      </c>
      <c r="H53" s="33">
        <v>311829132751554.38</v>
      </c>
    </row>
    <row r="54" spans="1:13" x14ac:dyDescent="0.2">
      <c r="A54" s="14" t="s">
        <v>55</v>
      </c>
      <c r="B54" s="15">
        <v>8.6144839156496733</v>
      </c>
      <c r="C54" s="15">
        <v>0.21364857660587375</v>
      </c>
      <c r="D54" s="22">
        <v>1.3066962500000003E-5</v>
      </c>
      <c r="E54" s="32">
        <v>1469</v>
      </c>
      <c r="F54" s="32">
        <v>23</v>
      </c>
      <c r="G54" s="32">
        <v>10.360729200658735</v>
      </c>
      <c r="H54" s="33">
        <v>2603695737288151</v>
      </c>
    </row>
    <row r="55" spans="1:13" x14ac:dyDescent="0.2">
      <c r="A55" s="14" t="s">
        <v>56</v>
      </c>
      <c r="B55" s="15">
        <v>8.131612179112846</v>
      </c>
      <c r="C55" s="15">
        <v>0.15201480191103456</v>
      </c>
      <c r="D55" s="22">
        <v>-6.1495250000000688E-6</v>
      </c>
      <c r="E55" s="32">
        <v>1721</v>
      </c>
      <c r="F55" s="32">
        <v>26</v>
      </c>
      <c r="G55" s="32">
        <v>10.975535467873943</v>
      </c>
      <c r="H55" s="33">
        <v>1792651847125903.3</v>
      </c>
    </row>
    <row r="56" spans="1:13" x14ac:dyDescent="0.2">
      <c r="A56" s="35"/>
      <c r="B56" s="36"/>
      <c r="C56" s="36"/>
      <c r="D56" s="26"/>
      <c r="E56" s="34"/>
      <c r="F56" s="34"/>
      <c r="G56" s="34"/>
      <c r="H56" s="28"/>
    </row>
    <row r="57" spans="1:13" x14ac:dyDescent="0.2">
      <c r="A57" s="37" t="s">
        <v>57</v>
      </c>
      <c r="B57" s="27"/>
      <c r="C57" s="27"/>
      <c r="D57" s="27"/>
      <c r="E57" s="27"/>
      <c r="F57" s="27"/>
      <c r="G57" s="27"/>
      <c r="H57" s="28"/>
    </row>
    <row r="58" spans="1:13" x14ac:dyDescent="0.2">
      <c r="A58" s="35" t="s">
        <v>10</v>
      </c>
      <c r="B58" s="27"/>
      <c r="C58" s="27"/>
      <c r="D58" s="26"/>
      <c r="E58" s="27"/>
      <c r="F58" s="27"/>
      <c r="G58" s="27"/>
      <c r="H58" s="28"/>
    </row>
    <row r="59" spans="1:13" x14ac:dyDescent="0.2">
      <c r="A59" s="14" t="s">
        <v>58</v>
      </c>
      <c r="B59" s="15">
        <v>8.1776141310978545</v>
      </c>
      <c r="C59" s="15">
        <v>0.34951852597536026</v>
      </c>
      <c r="D59" s="22">
        <v>3.4918837500000116E-5</v>
      </c>
      <c r="E59" s="17">
        <v>102</v>
      </c>
      <c r="F59" s="17">
        <v>1</v>
      </c>
      <c r="G59" s="38"/>
      <c r="H59" s="28"/>
      <c r="I59" s="19"/>
      <c r="J59" s="23"/>
      <c r="K59" s="23"/>
      <c r="L59" s="21"/>
      <c r="M59" s="21"/>
    </row>
    <row r="60" spans="1:13" x14ac:dyDescent="0.2">
      <c r="A60" s="14" t="s">
        <v>59</v>
      </c>
      <c r="B60" s="15">
        <v>8.0756136642716747</v>
      </c>
      <c r="C60" s="15">
        <v>0.34951852597536026</v>
      </c>
      <c r="D60" s="22">
        <v>-2.4330662499999879E-5</v>
      </c>
      <c r="E60" s="17">
        <v>102</v>
      </c>
      <c r="F60" s="17">
        <v>1</v>
      </c>
      <c r="G60" s="38"/>
      <c r="H60" s="28"/>
      <c r="I60" s="19"/>
      <c r="J60" s="23"/>
      <c r="K60" s="23"/>
      <c r="L60" s="21"/>
      <c r="M60" s="21"/>
    </row>
    <row r="61" spans="1:13" x14ac:dyDescent="0.2">
      <c r="A61" s="14" t="s">
        <v>60</v>
      </c>
      <c r="B61" s="15">
        <v>8.0876137191925324</v>
      </c>
      <c r="C61" s="15">
        <v>0.34951852597536026</v>
      </c>
      <c r="D61" s="22">
        <v>-1.348624999998561E-7</v>
      </c>
      <c r="E61" s="17">
        <v>102</v>
      </c>
      <c r="F61" s="17">
        <v>1</v>
      </c>
      <c r="G61" s="38"/>
      <c r="H61" s="28"/>
      <c r="I61" s="19"/>
      <c r="J61" s="23"/>
      <c r="K61" s="23"/>
      <c r="L61" s="21"/>
      <c r="M61" s="21"/>
    </row>
    <row r="62" spans="1:13" x14ac:dyDescent="0.2">
      <c r="A62" s="39" t="s">
        <v>26</v>
      </c>
      <c r="B62" s="40">
        <f>AVERAGE(B59:B61)</f>
        <v>8.1136138381873533</v>
      </c>
      <c r="C62" s="40">
        <f>2*STDEV(B59:B61)</f>
        <v>0.11149938921802774</v>
      </c>
      <c r="D62" s="26"/>
      <c r="E62" s="27"/>
      <c r="F62" s="27"/>
      <c r="G62" s="27"/>
      <c r="H62" s="28"/>
      <c r="I62" s="19"/>
      <c r="J62" s="23"/>
      <c r="K62" s="23"/>
      <c r="L62" s="21"/>
      <c r="M62" s="21"/>
    </row>
    <row r="63" spans="1:13" x14ac:dyDescent="0.2">
      <c r="A63" s="35" t="s">
        <v>22</v>
      </c>
      <c r="B63" s="36"/>
      <c r="C63" s="36"/>
      <c r="D63" s="26"/>
      <c r="E63" s="27"/>
      <c r="F63" s="27"/>
      <c r="G63" s="27"/>
      <c r="H63" s="28"/>
      <c r="I63" s="19"/>
      <c r="J63" s="23"/>
      <c r="K63" s="23"/>
      <c r="L63" s="21"/>
      <c r="M63" s="21"/>
    </row>
    <row r="64" spans="1:13" x14ac:dyDescent="0.2">
      <c r="A64" s="14" t="s">
        <v>61</v>
      </c>
      <c r="B64" s="15">
        <v>8.4206152432420023</v>
      </c>
      <c r="C64" s="15">
        <v>0.34951852597536026</v>
      </c>
      <c r="D64" s="22">
        <v>-4.2394962499999909E-5</v>
      </c>
      <c r="E64" s="32">
        <v>95</v>
      </c>
      <c r="F64" s="32">
        <v>3</v>
      </c>
      <c r="G64" s="32"/>
      <c r="H64" s="33">
        <v>42533338856897.258</v>
      </c>
      <c r="I64" s="19"/>
      <c r="J64" s="23"/>
      <c r="K64" s="23"/>
      <c r="L64" s="21"/>
      <c r="M64" s="21"/>
    </row>
    <row r="65" spans="1:13" x14ac:dyDescent="0.2">
      <c r="A65" s="14" t="s">
        <v>62</v>
      </c>
      <c r="B65" s="15">
        <v>8.0726136505415713</v>
      </c>
      <c r="C65" s="15">
        <v>0.34951852597536026</v>
      </c>
      <c r="D65" s="22">
        <v>-2.8766662499999903E-5</v>
      </c>
      <c r="E65" s="32">
        <v>101</v>
      </c>
      <c r="F65" s="32">
        <v>8</v>
      </c>
      <c r="G65" s="32"/>
      <c r="H65" s="33">
        <v>37421281090835.211</v>
      </c>
      <c r="I65" s="19"/>
      <c r="J65" s="23"/>
      <c r="K65" s="23"/>
      <c r="L65" s="21"/>
      <c r="M65" s="21"/>
    </row>
    <row r="66" spans="1:13" x14ac:dyDescent="0.2">
      <c r="A66" s="14" t="s">
        <v>63</v>
      </c>
      <c r="B66" s="15">
        <v>8.1946142089019958</v>
      </c>
      <c r="C66" s="15">
        <v>0.34951852597536026</v>
      </c>
      <c r="D66" s="22">
        <v>-2.4206362499999885E-5</v>
      </c>
      <c r="E66" s="32">
        <v>102</v>
      </c>
      <c r="F66" s="32">
        <v>3</v>
      </c>
      <c r="G66" s="32"/>
      <c r="H66" s="33">
        <v>43144355343378.719</v>
      </c>
      <c r="I66" s="19"/>
      <c r="J66" s="23"/>
      <c r="K66" s="23"/>
      <c r="L66" s="21"/>
      <c r="M66" s="21"/>
    </row>
    <row r="67" spans="1:13" x14ac:dyDescent="0.2">
      <c r="A67" s="14" t="s">
        <v>64</v>
      </c>
      <c r="B67" s="15">
        <v>8.4486153713903001</v>
      </c>
      <c r="C67" s="15">
        <v>0.34951852597536026</v>
      </c>
      <c r="D67" s="22">
        <v>-3.7992262499999857E-5</v>
      </c>
      <c r="E67" s="17">
        <v>102</v>
      </c>
      <c r="F67" s="17">
        <v>1</v>
      </c>
      <c r="G67" s="17"/>
      <c r="H67" s="18"/>
      <c r="I67" s="19"/>
      <c r="J67" s="23"/>
      <c r="K67" s="23"/>
      <c r="L67" s="21"/>
      <c r="M67" s="21"/>
    </row>
    <row r="68" spans="1:13" x14ac:dyDescent="0.2">
      <c r="A68" s="39" t="s">
        <v>65</v>
      </c>
      <c r="B68" s="40">
        <f>AVERAGE(B64:B67)</f>
        <v>8.2841146185189665</v>
      </c>
      <c r="C68" s="40">
        <f>2*STDEV(B64:B67)</f>
        <v>0.36228147624371726</v>
      </c>
      <c r="D68" s="26"/>
      <c r="E68" s="38"/>
      <c r="F68" s="38"/>
      <c r="G68" s="38"/>
      <c r="H68" s="28"/>
      <c r="I68" s="19"/>
      <c r="J68" s="23"/>
      <c r="K68" s="23"/>
      <c r="L68" s="21"/>
      <c r="M68" s="21"/>
    </row>
    <row r="69" spans="1:13" x14ac:dyDescent="0.2">
      <c r="A69" s="35" t="s">
        <v>27</v>
      </c>
      <c r="B69" s="36"/>
      <c r="C69" s="36"/>
      <c r="D69" s="26"/>
      <c r="E69" s="34"/>
      <c r="F69" s="34"/>
      <c r="G69" s="34"/>
      <c r="H69" s="28"/>
      <c r="I69" s="19"/>
      <c r="J69" s="23"/>
      <c r="K69" s="23"/>
      <c r="L69" s="21"/>
      <c r="M69" s="21"/>
    </row>
    <row r="70" spans="1:13" x14ac:dyDescent="0.2">
      <c r="A70" s="14" t="s">
        <v>66</v>
      </c>
      <c r="B70" s="15">
        <v>6.099604620662058</v>
      </c>
      <c r="C70" s="15">
        <v>0.34951852597536026</v>
      </c>
      <c r="D70" s="22">
        <v>-4.9444762499999931E-5</v>
      </c>
      <c r="E70" s="32">
        <v>1122</v>
      </c>
      <c r="F70" s="32">
        <v>152</v>
      </c>
      <c r="G70" s="32">
        <v>12.034891672198189</v>
      </c>
      <c r="H70" s="33">
        <v>167352991997911.38</v>
      </c>
      <c r="I70" s="19"/>
      <c r="J70" s="23"/>
      <c r="K70" s="23"/>
      <c r="L70" s="21"/>
      <c r="M70" s="21"/>
    </row>
    <row r="71" spans="1:13" x14ac:dyDescent="0.2">
      <c r="A71" s="14" t="s">
        <v>67</v>
      </c>
      <c r="B71" s="15">
        <v>6.129604757963758</v>
      </c>
      <c r="C71" s="15">
        <v>0.34951852597536026</v>
      </c>
      <c r="D71" s="22">
        <v>-1.8223762499999926E-5</v>
      </c>
      <c r="E71" s="32">
        <v>1208</v>
      </c>
      <c r="F71" s="32">
        <v>29</v>
      </c>
      <c r="G71" s="32">
        <v>45.78801150616124</v>
      </c>
      <c r="H71" s="33">
        <v>1374055428442068.3</v>
      </c>
      <c r="I71" s="19"/>
      <c r="J71" s="23"/>
      <c r="K71" s="23"/>
      <c r="L71" s="21"/>
      <c r="M71" s="21"/>
    </row>
    <row r="72" spans="1:13" x14ac:dyDescent="0.2">
      <c r="A72" s="14" t="s">
        <v>68</v>
      </c>
      <c r="B72" s="15">
        <v>6.0496043918258913</v>
      </c>
      <c r="C72" s="15">
        <v>0.34951852597536026</v>
      </c>
      <c r="D72" s="22">
        <v>-6.9751162499999951E-5</v>
      </c>
      <c r="E72" s="32">
        <v>1296</v>
      </c>
      <c r="F72" s="32">
        <v>83</v>
      </c>
      <c r="G72" s="32">
        <v>-9.464431205155833</v>
      </c>
      <c r="H72" s="33">
        <v>230008025234243.44</v>
      </c>
      <c r="I72" s="19"/>
      <c r="J72" s="23"/>
      <c r="K72" s="23"/>
      <c r="L72" s="21"/>
      <c r="M72" s="21"/>
    </row>
    <row r="73" spans="1:13" x14ac:dyDescent="0.2">
      <c r="A73" s="14" t="s">
        <v>69</v>
      </c>
      <c r="B73" s="15">
        <v>7.5526112706443271</v>
      </c>
      <c r="C73" s="15">
        <v>0.34951852597536026</v>
      </c>
      <c r="D73" s="22">
        <v>-2.2145262499999926E-5</v>
      </c>
      <c r="E73" s="32">
        <v>1326</v>
      </c>
      <c r="F73" s="32">
        <v>62</v>
      </c>
      <c r="G73" s="32">
        <v>2.0987031993822458</v>
      </c>
      <c r="H73" s="33">
        <v>575908169072640</v>
      </c>
    </row>
    <row r="74" spans="1:13" x14ac:dyDescent="0.2">
      <c r="A74" s="14" t="s">
        <v>70</v>
      </c>
      <c r="B74" s="15">
        <v>7.7906123599049693</v>
      </c>
      <c r="C74" s="15">
        <v>0.34951852597536026</v>
      </c>
      <c r="D74" s="22">
        <v>-4.4583262499999876E-5</v>
      </c>
      <c r="E74" s="32">
        <v>1623</v>
      </c>
      <c r="F74" s="32">
        <v>52</v>
      </c>
      <c r="G74" s="32">
        <v>0.17091166869668273</v>
      </c>
      <c r="H74" s="33">
        <v>525939827429827.44</v>
      </c>
    </row>
    <row r="75" spans="1:13" x14ac:dyDescent="0.2">
      <c r="A75" s="14" t="s">
        <v>71</v>
      </c>
      <c r="B75" s="15">
        <v>5.0645998837512973</v>
      </c>
      <c r="C75" s="15">
        <v>0.34951852597536026</v>
      </c>
      <c r="D75" s="22">
        <v>8.0149037500000129E-5</v>
      </c>
      <c r="E75" s="32">
        <v>2896</v>
      </c>
      <c r="F75" s="32">
        <v>21</v>
      </c>
      <c r="G75" s="32">
        <v>33.123169144630523</v>
      </c>
      <c r="H75" s="33">
        <v>1897761639197732.5</v>
      </c>
    </row>
    <row r="76" spans="1:13" x14ac:dyDescent="0.2">
      <c r="A76" s="14" t="s">
        <v>72</v>
      </c>
      <c r="B76" s="15">
        <v>6.3786058975685567</v>
      </c>
      <c r="C76" s="15">
        <v>0.34951852597536026</v>
      </c>
      <c r="D76" s="22">
        <v>-3.2825462499999885E-5</v>
      </c>
      <c r="E76" s="32">
        <v>3014</v>
      </c>
      <c r="F76" s="32">
        <v>16</v>
      </c>
      <c r="G76" s="32">
        <v>4.4223915940416632</v>
      </c>
      <c r="H76" s="33">
        <v>3064173545046336.5</v>
      </c>
    </row>
    <row r="77" spans="1:13" x14ac:dyDescent="0.2">
      <c r="A77" s="35" t="s">
        <v>73</v>
      </c>
      <c r="B77" s="36"/>
      <c r="C77" s="36"/>
      <c r="D77" s="26"/>
      <c r="E77" s="34"/>
      <c r="F77" s="34"/>
      <c r="G77" s="34"/>
      <c r="H77" s="28"/>
    </row>
    <row r="78" spans="1:13" x14ac:dyDescent="0.2">
      <c r="A78" s="35"/>
      <c r="B78" s="36"/>
      <c r="C78" s="36"/>
      <c r="D78" s="26"/>
      <c r="E78" s="34"/>
      <c r="F78" s="34"/>
      <c r="G78" s="34"/>
      <c r="H78" s="28"/>
    </row>
    <row r="79" spans="1:13" x14ac:dyDescent="0.2">
      <c r="A79" s="37" t="s">
        <v>74</v>
      </c>
      <c r="B79" s="36"/>
      <c r="C79" s="36"/>
      <c r="D79" s="26"/>
      <c r="E79" s="27"/>
      <c r="F79" s="27"/>
      <c r="G79" s="27"/>
      <c r="H79" s="28"/>
    </row>
    <row r="80" spans="1:13" x14ac:dyDescent="0.2">
      <c r="A80" s="35" t="s">
        <v>75</v>
      </c>
      <c r="B80" s="27"/>
      <c r="C80" s="27"/>
      <c r="D80" s="27"/>
      <c r="E80" s="27"/>
      <c r="F80" s="27"/>
      <c r="G80" s="27"/>
      <c r="H80" s="28"/>
    </row>
    <row r="81" spans="1:13" x14ac:dyDescent="0.2">
      <c r="A81" s="14" t="s">
        <v>76</v>
      </c>
      <c r="B81" s="15">
        <v>13.950239525203578</v>
      </c>
      <c r="C81" s="15">
        <v>0.15884493786632348</v>
      </c>
      <c r="D81" s="21">
        <v>-2.7370999999999884E-5</v>
      </c>
      <c r="E81" s="32">
        <v>89</v>
      </c>
      <c r="F81" s="32">
        <v>4</v>
      </c>
      <c r="G81" s="32"/>
      <c r="H81" s="33">
        <v>62633653473398.102</v>
      </c>
      <c r="I81" s="19"/>
      <c r="J81" s="20"/>
      <c r="K81" s="20"/>
      <c r="L81" s="21"/>
      <c r="M81" s="21"/>
    </row>
    <row r="82" spans="1:13" x14ac:dyDescent="0.2">
      <c r="A82" s="14" t="s">
        <v>77</v>
      </c>
      <c r="B82" s="15">
        <v>7.5885290395734106</v>
      </c>
      <c r="C82" s="15">
        <v>0.15884493786632348</v>
      </c>
      <c r="D82" s="21">
        <v>8.727940000000003E-5</v>
      </c>
      <c r="E82" s="32">
        <v>92</v>
      </c>
      <c r="F82" s="32">
        <v>3</v>
      </c>
      <c r="G82" s="32"/>
      <c r="H82" s="33">
        <v>34502641655392.879</v>
      </c>
      <c r="I82" s="19"/>
      <c r="J82" s="20"/>
      <c r="K82" s="20"/>
      <c r="L82" s="21"/>
      <c r="M82" s="21"/>
    </row>
    <row r="83" spans="1:13" x14ac:dyDescent="0.2">
      <c r="A83" s="14" t="s">
        <v>78</v>
      </c>
      <c r="B83" s="15">
        <v>8.2846067786079836</v>
      </c>
      <c r="C83" s="15">
        <v>0.15884493786632348</v>
      </c>
      <c r="D83" s="21">
        <v>8.3565000000001156E-6</v>
      </c>
      <c r="E83" s="32">
        <v>92</v>
      </c>
      <c r="F83" s="32">
        <v>3</v>
      </c>
      <c r="G83" s="32"/>
      <c r="H83" s="33">
        <v>148518819802062.75</v>
      </c>
      <c r="I83" s="19"/>
      <c r="J83" s="20"/>
      <c r="K83" s="20"/>
      <c r="L83" s="21"/>
      <c r="M83" s="21"/>
    </row>
    <row r="84" spans="1:13" x14ac:dyDescent="0.2">
      <c r="A84" s="14" t="s">
        <v>79</v>
      </c>
      <c r="B84" s="15">
        <v>8.8746726780768448</v>
      </c>
      <c r="C84" s="15">
        <v>0.15884493786632348</v>
      </c>
      <c r="D84" s="21">
        <v>4.7765400000000097E-5</v>
      </c>
      <c r="E84" s="32">
        <v>93</v>
      </c>
      <c r="F84" s="32">
        <v>5</v>
      </c>
      <c r="G84" s="32"/>
      <c r="H84" s="33">
        <v>849983183836571.88</v>
      </c>
      <c r="I84" s="19"/>
      <c r="J84" s="20"/>
      <c r="K84" s="20"/>
      <c r="L84" s="21"/>
      <c r="M84" s="21"/>
    </row>
    <row r="85" spans="1:13" x14ac:dyDescent="0.2">
      <c r="A85" s="14" t="s">
        <v>80</v>
      </c>
      <c r="B85" s="15">
        <v>7.8975635530240673</v>
      </c>
      <c r="C85" s="15">
        <v>0.15884493786632348</v>
      </c>
      <c r="D85" s="21">
        <v>7.4024000000000225E-6</v>
      </c>
      <c r="E85" s="32">
        <v>93</v>
      </c>
      <c r="F85" s="32">
        <v>3</v>
      </c>
      <c r="G85" s="32"/>
      <c r="H85" s="33">
        <v>80465776245042.375</v>
      </c>
      <c r="I85" s="19"/>
      <c r="J85" s="20"/>
      <c r="K85" s="20"/>
      <c r="L85" s="21"/>
      <c r="M85" s="21"/>
    </row>
    <row r="86" spans="1:13" x14ac:dyDescent="0.2">
      <c r="A86" s="14" t="s">
        <v>81</v>
      </c>
      <c r="B86" s="15">
        <v>9.3297234988536371</v>
      </c>
      <c r="C86" s="15">
        <v>0.15884493786632348</v>
      </c>
      <c r="D86" s="21">
        <v>1.0439000000000108E-5</v>
      </c>
      <c r="E86" s="32">
        <v>94</v>
      </c>
      <c r="F86" s="32">
        <v>4</v>
      </c>
      <c r="G86" s="32"/>
      <c r="H86" s="33">
        <v>242930555665152.56</v>
      </c>
      <c r="I86" s="19"/>
      <c r="J86" s="20"/>
      <c r="K86" s="20"/>
      <c r="L86" s="21"/>
      <c r="M86" s="21"/>
    </row>
    <row r="87" spans="1:13" x14ac:dyDescent="0.2">
      <c r="A87" s="14" t="s">
        <v>82</v>
      </c>
      <c r="B87" s="15">
        <v>7.4065087112624717</v>
      </c>
      <c r="C87" s="15">
        <v>0.15884493786632348</v>
      </c>
      <c r="D87" s="21">
        <v>2.3187540000000001E-4</v>
      </c>
      <c r="E87" s="32">
        <v>94</v>
      </c>
      <c r="F87" s="32">
        <v>4</v>
      </c>
      <c r="G87" s="32"/>
      <c r="H87" s="33">
        <v>985939393469201.5</v>
      </c>
      <c r="I87" s="19"/>
      <c r="J87" s="20"/>
      <c r="K87" s="20"/>
      <c r="L87" s="21"/>
      <c r="M87" s="21"/>
    </row>
    <row r="88" spans="1:13" x14ac:dyDescent="0.2">
      <c r="A88" s="14" t="s">
        <v>83</v>
      </c>
      <c r="B88" s="15">
        <v>8.3382824443907211</v>
      </c>
      <c r="C88" s="15">
        <v>0.17598620075766186</v>
      </c>
      <c r="D88" s="21">
        <v>8.114025000000003E-5</v>
      </c>
      <c r="E88" s="32">
        <v>96</v>
      </c>
      <c r="F88" s="32">
        <v>3</v>
      </c>
      <c r="G88" s="32"/>
      <c r="H88" s="33">
        <v>523658989135217.19</v>
      </c>
      <c r="I88" s="19"/>
      <c r="J88" s="20"/>
      <c r="K88" s="20"/>
      <c r="L88" s="21"/>
      <c r="M88" s="21"/>
    </row>
    <row r="89" spans="1:13" x14ac:dyDescent="0.2">
      <c r="A89" s="35" t="s">
        <v>10</v>
      </c>
      <c r="B89" s="27"/>
      <c r="C89" s="27"/>
      <c r="D89" s="26"/>
      <c r="E89" s="34"/>
      <c r="F89" s="34"/>
      <c r="G89" s="34"/>
      <c r="H89" s="28"/>
      <c r="I89" s="19"/>
      <c r="J89" s="20"/>
      <c r="K89" s="20"/>
      <c r="L89" s="21"/>
      <c r="M89" s="21"/>
    </row>
    <row r="90" spans="1:13" x14ac:dyDescent="0.2">
      <c r="A90" s="14" t="s">
        <v>84</v>
      </c>
      <c r="B90" s="15">
        <v>8.4873068718294142</v>
      </c>
      <c r="C90" s="15">
        <v>0.17598620075766186</v>
      </c>
      <c r="D90" s="22">
        <v>3.3511650000000071E-5</v>
      </c>
      <c r="E90" s="17">
        <v>93</v>
      </c>
      <c r="F90" s="17">
        <v>1</v>
      </c>
      <c r="G90" s="38"/>
      <c r="H90" s="28"/>
      <c r="I90" s="19"/>
      <c r="J90" s="20"/>
      <c r="K90" s="20"/>
      <c r="L90" s="21"/>
      <c r="M90" s="21"/>
    </row>
    <row r="91" spans="1:13" x14ac:dyDescent="0.2">
      <c r="A91" s="14" t="s">
        <v>85</v>
      </c>
      <c r="B91" s="15">
        <v>8.2306007471311116</v>
      </c>
      <c r="C91" s="15">
        <v>0.15884493786632348</v>
      </c>
      <c r="D91" s="22">
        <v>-8.485599999999904E-6</v>
      </c>
      <c r="E91" s="17">
        <v>93</v>
      </c>
      <c r="F91" s="17">
        <v>1</v>
      </c>
      <c r="G91" s="38"/>
      <c r="H91" s="28"/>
      <c r="I91" s="19"/>
      <c r="J91" s="20"/>
      <c r="K91" s="20"/>
      <c r="L91" s="21"/>
      <c r="M91" s="21"/>
    </row>
    <row r="92" spans="1:13" x14ac:dyDescent="0.2">
      <c r="A92" s="39" t="s">
        <v>86</v>
      </c>
      <c r="B92" s="40">
        <f>AVERAGE(B83:B88,B90:B91,B82)</f>
        <v>8.2708660358610722</v>
      </c>
      <c r="C92" s="40">
        <f>2*STDEV(B83:B88,B90:B91,B82)</f>
        <v>1.2022926852482267</v>
      </c>
      <c r="D92" s="26" t="s">
        <v>87</v>
      </c>
      <c r="E92" s="34"/>
      <c r="F92" s="34"/>
      <c r="G92" s="34"/>
      <c r="H92" s="28"/>
      <c r="I92" s="19"/>
      <c r="J92" s="20"/>
      <c r="K92" s="20"/>
      <c r="L92" s="21"/>
      <c r="M92" s="21"/>
    </row>
    <row r="93" spans="1:13" x14ac:dyDescent="0.2">
      <c r="A93" s="35" t="s">
        <v>88</v>
      </c>
      <c r="B93" s="36"/>
      <c r="C93" s="36"/>
      <c r="D93" s="26"/>
      <c r="E93" s="34"/>
      <c r="F93" s="34"/>
      <c r="G93" s="34"/>
      <c r="H93" s="28"/>
      <c r="I93" s="19"/>
      <c r="J93" s="20"/>
      <c r="K93" s="20"/>
      <c r="L93" s="21"/>
      <c r="M93" s="21"/>
    </row>
    <row r="94" spans="1:13" x14ac:dyDescent="0.2">
      <c r="A94" s="14" t="s">
        <v>89</v>
      </c>
      <c r="B94" s="15">
        <v>8.2816064435260461</v>
      </c>
      <c r="C94" s="15">
        <v>0.15884493786632348</v>
      </c>
      <c r="D94" s="22">
        <v>-3.8194199999999926E-5</v>
      </c>
      <c r="E94" s="32">
        <v>134</v>
      </c>
      <c r="F94" s="32">
        <v>10</v>
      </c>
      <c r="G94" s="32"/>
      <c r="H94" s="33">
        <v>283325138723533.81</v>
      </c>
      <c r="I94" s="19"/>
      <c r="J94" s="20"/>
      <c r="K94" s="20"/>
      <c r="L94" s="21"/>
      <c r="M94" s="21"/>
    </row>
    <row r="95" spans="1:13" x14ac:dyDescent="0.2">
      <c r="A95" s="35" t="s">
        <v>27</v>
      </c>
      <c r="B95" s="36"/>
      <c r="C95" s="36"/>
      <c r="D95" s="26"/>
      <c r="E95" s="34"/>
      <c r="F95" s="34"/>
      <c r="G95" s="34"/>
      <c r="H95" s="41"/>
      <c r="I95" s="19"/>
      <c r="J95" s="20"/>
      <c r="K95" s="20"/>
      <c r="L95" s="21"/>
      <c r="M95" s="21"/>
    </row>
    <row r="96" spans="1:13" x14ac:dyDescent="0.2">
      <c r="A96" s="14" t="s">
        <v>90</v>
      </c>
      <c r="B96" s="15">
        <v>5.29127247842065</v>
      </c>
      <c r="C96" s="15">
        <v>0.15884493786632348</v>
      </c>
      <c r="D96" s="22">
        <v>7.7855000000001239E-6</v>
      </c>
      <c r="E96" s="32">
        <v>1209</v>
      </c>
      <c r="F96" s="32">
        <v>78</v>
      </c>
      <c r="G96" s="32">
        <v>-11.306317786846542</v>
      </c>
      <c r="H96" s="33">
        <v>89877039206476.609</v>
      </c>
      <c r="I96" s="19"/>
      <c r="J96" s="20"/>
      <c r="K96" s="20"/>
      <c r="L96" s="21"/>
      <c r="M96" s="21"/>
    </row>
    <row r="97" spans="1:13" x14ac:dyDescent="0.2">
      <c r="A97" s="14" t="s">
        <v>91</v>
      </c>
      <c r="B97" s="15">
        <v>1.4468431266265736</v>
      </c>
      <c r="C97" s="15">
        <v>0.15884493786632348</v>
      </c>
      <c r="D97" s="22">
        <v>6.1601200000000063E-5</v>
      </c>
      <c r="E97" s="32">
        <v>1247</v>
      </c>
      <c r="F97" s="32">
        <v>55</v>
      </c>
      <c r="G97" s="32">
        <v>8.5482976789850511</v>
      </c>
      <c r="H97" s="33">
        <v>688314178582191.88</v>
      </c>
      <c r="I97" s="19"/>
      <c r="J97" s="20"/>
      <c r="K97" s="20"/>
      <c r="L97" s="21"/>
      <c r="M97" s="21"/>
    </row>
    <row r="98" spans="1:13" x14ac:dyDescent="0.2">
      <c r="A98" s="14" t="s">
        <v>92</v>
      </c>
      <c r="B98" s="15">
        <v>5.9123418404041228</v>
      </c>
      <c r="C98" s="15">
        <v>0.15884493786632348</v>
      </c>
      <c r="D98" s="22">
        <v>-7.8909999999998877E-6</v>
      </c>
      <c r="E98" s="32">
        <v>1452</v>
      </c>
      <c r="F98" s="32">
        <v>50</v>
      </c>
      <c r="G98" s="32">
        <v>1.5126712915948026</v>
      </c>
      <c r="H98" s="33">
        <v>268157887120298.81</v>
      </c>
      <c r="I98" s="19"/>
      <c r="J98" s="20"/>
      <c r="K98" s="20"/>
      <c r="L98" s="21"/>
      <c r="M98" s="21"/>
    </row>
    <row r="99" spans="1:13" x14ac:dyDescent="0.2">
      <c r="A99" s="14" t="s">
        <v>93</v>
      </c>
      <c r="B99" s="15">
        <v>2.4419542621716417</v>
      </c>
      <c r="C99" s="15">
        <v>0.15884493786632348</v>
      </c>
      <c r="D99" s="22">
        <v>-3.71375999999999E-5</v>
      </c>
      <c r="E99" s="32">
        <v>1986</v>
      </c>
      <c r="F99" s="32">
        <v>45</v>
      </c>
      <c r="G99" s="32">
        <v>36.515215291120064</v>
      </c>
      <c r="H99" s="33">
        <v>948249517424535.13</v>
      </c>
      <c r="I99" s="19"/>
      <c r="J99" s="20"/>
      <c r="K99" s="20"/>
      <c r="L99" s="21"/>
      <c r="M99" s="21"/>
    </row>
    <row r="100" spans="1:13" x14ac:dyDescent="0.2">
      <c r="A100" s="14" t="s">
        <v>94</v>
      </c>
      <c r="B100" s="15">
        <v>2.3553017401045651</v>
      </c>
      <c r="C100" s="15">
        <v>0.17598620075766186</v>
      </c>
      <c r="D100" s="22">
        <v>5.9015250000000021E-5</v>
      </c>
      <c r="E100" s="32">
        <v>2231</v>
      </c>
      <c r="F100" s="32">
        <v>85</v>
      </c>
      <c r="G100" s="32">
        <v>20.698814244794395</v>
      </c>
      <c r="H100" s="33">
        <v>2640842723671957.5</v>
      </c>
      <c r="I100" s="19"/>
      <c r="J100" s="20"/>
      <c r="K100" s="20"/>
      <c r="L100" s="21"/>
      <c r="M100" s="21"/>
    </row>
    <row r="101" spans="1:13" x14ac:dyDescent="0.2">
      <c r="A101" s="14" t="s">
        <v>95</v>
      </c>
      <c r="B101" s="15">
        <v>4.6782040099895283</v>
      </c>
      <c r="C101" s="15">
        <v>0.15884493786632348</v>
      </c>
      <c r="D101" s="22">
        <v>-1.6143899999999912E-5</v>
      </c>
      <c r="E101" s="32">
        <v>2331</v>
      </c>
      <c r="F101" s="32">
        <v>118</v>
      </c>
      <c r="G101" s="32">
        <v>9.5849376041861269</v>
      </c>
      <c r="H101" s="33">
        <v>7393169636095407</v>
      </c>
    </row>
    <row r="102" spans="1:13" x14ac:dyDescent="0.2">
      <c r="A102" s="14" t="s">
        <v>96</v>
      </c>
      <c r="B102" s="15">
        <v>6.3369543953641916</v>
      </c>
      <c r="C102" s="15">
        <v>0.17598620075766186</v>
      </c>
      <c r="D102" s="42">
        <v>6.93795695E-3</v>
      </c>
      <c r="E102" s="32">
        <v>2395</v>
      </c>
      <c r="F102" s="32">
        <v>36</v>
      </c>
      <c r="G102" s="32">
        <v>77.061420005870289</v>
      </c>
      <c r="H102" s="33">
        <v>7296386701675504</v>
      </c>
    </row>
    <row r="103" spans="1:13" x14ac:dyDescent="0.2">
      <c r="A103" s="35" t="s">
        <v>97</v>
      </c>
      <c r="B103" s="36"/>
      <c r="C103" s="36"/>
      <c r="D103" s="43"/>
      <c r="E103" s="27"/>
      <c r="F103" s="27"/>
      <c r="G103" s="27"/>
      <c r="H103" s="28"/>
    </row>
    <row r="104" spans="1:13" x14ac:dyDescent="0.2">
      <c r="A104" s="14" t="s">
        <v>98</v>
      </c>
      <c r="B104" s="15">
        <v>2.0592532131120667</v>
      </c>
      <c r="C104" s="15">
        <v>0.17598620075766186</v>
      </c>
      <c r="D104" s="22">
        <v>7.8931550000000046E-5</v>
      </c>
      <c r="E104" s="27"/>
      <c r="F104" s="27"/>
      <c r="G104" s="27"/>
      <c r="H104" s="28"/>
    </row>
    <row r="105" spans="1:13" x14ac:dyDescent="0.2">
      <c r="A105" s="14" t="s">
        <v>99</v>
      </c>
      <c r="B105" s="15">
        <v>2.2859368379051226</v>
      </c>
      <c r="C105" s="15">
        <v>0.15884493786632348</v>
      </c>
      <c r="D105" s="22">
        <v>3.9934700000000063E-5</v>
      </c>
      <c r="E105" s="27"/>
      <c r="F105" s="27"/>
      <c r="G105" s="27"/>
      <c r="H105" s="28"/>
    </row>
    <row r="106" spans="1:13" x14ac:dyDescent="0.2">
      <c r="A106" s="35"/>
      <c r="B106" s="36"/>
      <c r="C106" s="36"/>
      <c r="D106" s="26"/>
      <c r="E106" s="27"/>
      <c r="F106" s="27"/>
      <c r="G106" s="27"/>
      <c r="H106" s="28"/>
    </row>
    <row r="107" spans="1:13" x14ac:dyDescent="0.2">
      <c r="A107" s="37" t="s">
        <v>100</v>
      </c>
      <c r="B107" s="27"/>
      <c r="C107" s="27"/>
      <c r="D107" s="27"/>
      <c r="E107" s="27"/>
      <c r="F107" s="27"/>
      <c r="G107" s="27"/>
      <c r="H107" s="28"/>
    </row>
    <row r="108" spans="1:13" x14ac:dyDescent="0.2">
      <c r="A108" s="35" t="s">
        <v>101</v>
      </c>
      <c r="B108" s="27"/>
      <c r="C108" s="27"/>
      <c r="D108" s="27"/>
      <c r="E108" s="27"/>
      <c r="F108" s="27"/>
      <c r="G108" s="27"/>
      <c r="H108" s="28"/>
    </row>
    <row r="109" spans="1:13" x14ac:dyDescent="0.2">
      <c r="A109" s="14" t="s">
        <v>102</v>
      </c>
      <c r="B109" s="15">
        <v>7.202998420633655</v>
      </c>
      <c r="C109" s="15">
        <v>0.15603639685315385</v>
      </c>
      <c r="D109" s="22">
        <v>-4.5832549999999962E-5</v>
      </c>
      <c r="E109" s="44">
        <v>78</v>
      </c>
      <c r="F109" s="44">
        <v>8</v>
      </c>
      <c r="G109" s="44"/>
      <c r="H109" s="33">
        <v>10929138630446.488</v>
      </c>
      <c r="I109" s="19"/>
      <c r="J109" s="20"/>
      <c r="K109" s="20"/>
      <c r="L109" s="21"/>
      <c r="M109" s="21"/>
    </row>
    <row r="110" spans="1:13" x14ac:dyDescent="0.2">
      <c r="A110" s="14" t="s">
        <v>103</v>
      </c>
      <c r="B110" s="15">
        <v>6.7030143983344281</v>
      </c>
      <c r="C110" s="15">
        <v>0.17598620075766186</v>
      </c>
      <c r="D110" s="22">
        <v>-4.7899549999999981E-5</v>
      </c>
      <c r="E110" s="44">
        <v>82</v>
      </c>
      <c r="F110" s="44">
        <v>3</v>
      </c>
      <c r="G110" s="44"/>
      <c r="H110" s="33">
        <v>23757816069847.441</v>
      </c>
      <c r="I110" s="19"/>
      <c r="J110" s="20"/>
      <c r="K110" s="20"/>
      <c r="L110" s="21"/>
      <c r="M110" s="21"/>
    </row>
    <row r="111" spans="1:13" x14ac:dyDescent="0.2">
      <c r="A111" s="14" t="s">
        <v>104</v>
      </c>
      <c r="B111" s="15">
        <v>9.183348398908997</v>
      </c>
      <c r="C111" s="15">
        <v>0.15603639685315385</v>
      </c>
      <c r="D111" s="22">
        <v>-1.1510649999999954E-5</v>
      </c>
      <c r="E111" s="44">
        <v>84</v>
      </c>
      <c r="F111" s="44">
        <v>4</v>
      </c>
      <c r="G111" s="44"/>
      <c r="H111" s="33">
        <v>144358160749917.69</v>
      </c>
      <c r="I111" s="19"/>
      <c r="J111" s="20"/>
      <c r="K111" s="20"/>
      <c r="L111" s="21"/>
      <c r="M111" s="21"/>
    </row>
    <row r="112" spans="1:13" x14ac:dyDescent="0.2">
      <c r="A112" s="45" t="s">
        <v>105</v>
      </c>
      <c r="B112" s="46">
        <v>7.9231256854608301</v>
      </c>
      <c r="C112" s="46">
        <v>0.15603639685315385</v>
      </c>
      <c r="D112" s="22">
        <v>-1.5897649999999965E-5</v>
      </c>
      <c r="E112" s="47"/>
      <c r="F112" s="47"/>
      <c r="G112" s="48"/>
      <c r="H112" s="41"/>
      <c r="I112" s="19"/>
      <c r="J112" s="49"/>
      <c r="K112" s="20"/>
      <c r="L112" s="21"/>
      <c r="M112" s="21"/>
    </row>
    <row r="113" spans="1:13" x14ac:dyDescent="0.2">
      <c r="A113" s="14" t="s">
        <v>106</v>
      </c>
      <c r="B113" s="15">
        <v>6.9789588271316205</v>
      </c>
      <c r="C113" s="15">
        <v>0.15603639685315385</v>
      </c>
      <c r="D113" s="22">
        <v>2.6757150000000026E-5</v>
      </c>
      <c r="E113" s="44">
        <v>84</v>
      </c>
      <c r="F113" s="44">
        <v>2</v>
      </c>
      <c r="G113" s="44"/>
      <c r="H113" s="33">
        <v>452425686977027.5</v>
      </c>
      <c r="I113" s="19"/>
      <c r="J113" s="49"/>
      <c r="K113" s="20"/>
      <c r="L113" s="21"/>
      <c r="M113" s="21"/>
    </row>
    <row r="114" spans="1:13" x14ac:dyDescent="0.2">
      <c r="A114" s="14" t="s">
        <v>107</v>
      </c>
      <c r="B114" s="15">
        <v>6.9520552200275088</v>
      </c>
      <c r="C114" s="15">
        <v>0.17598620075766186</v>
      </c>
      <c r="D114" s="22">
        <v>-2.8342050000000011E-5</v>
      </c>
      <c r="E114" s="44">
        <v>84</v>
      </c>
      <c r="F114" s="44">
        <v>8</v>
      </c>
      <c r="G114" s="44"/>
      <c r="H114" s="33">
        <v>20723189470340.996</v>
      </c>
      <c r="I114" s="19"/>
      <c r="J114" s="20"/>
      <c r="K114" s="20"/>
      <c r="L114" s="21"/>
      <c r="M114" s="21"/>
    </row>
    <row r="115" spans="1:13" x14ac:dyDescent="0.2">
      <c r="A115" s="14" t="s">
        <v>108</v>
      </c>
      <c r="B115" s="15">
        <v>13.049054613763378</v>
      </c>
      <c r="C115" s="15">
        <v>0.17598620075766186</v>
      </c>
      <c r="D115" s="22">
        <v>-4.9855749999999947E-5</v>
      </c>
      <c r="E115" s="44">
        <v>85</v>
      </c>
      <c r="F115" s="44">
        <v>3</v>
      </c>
      <c r="G115" s="44"/>
      <c r="H115" s="33">
        <v>63615803195369.578</v>
      </c>
      <c r="I115" s="19"/>
      <c r="J115" s="49"/>
      <c r="K115" s="20"/>
      <c r="L115" s="21"/>
      <c r="M115" s="21"/>
    </row>
    <row r="116" spans="1:13" x14ac:dyDescent="0.2">
      <c r="A116" s="14" t="s">
        <v>109</v>
      </c>
      <c r="B116" s="15">
        <v>8.3782890020924761</v>
      </c>
      <c r="C116" s="15">
        <v>0.17598620075766186</v>
      </c>
      <c r="D116" s="22">
        <v>-2.3635949999999931E-5</v>
      </c>
      <c r="E116" s="44">
        <v>85</v>
      </c>
      <c r="F116" s="44">
        <v>3</v>
      </c>
      <c r="G116" s="44"/>
      <c r="H116" s="33">
        <v>32667584234667.887</v>
      </c>
      <c r="I116" s="19"/>
      <c r="J116" s="20"/>
      <c r="K116" s="20"/>
      <c r="L116" s="21"/>
      <c r="M116" s="21"/>
    </row>
    <row r="117" spans="1:13" x14ac:dyDescent="0.2">
      <c r="A117" s="14" t="s">
        <v>110</v>
      </c>
      <c r="B117" s="15">
        <v>11.10768847880883</v>
      </c>
      <c r="C117" s="15">
        <v>0.15603639685315385</v>
      </c>
      <c r="D117" s="22">
        <v>-4.7136449999999968E-5</v>
      </c>
      <c r="E117" s="44">
        <v>86</v>
      </c>
      <c r="F117" s="44">
        <v>2</v>
      </c>
      <c r="G117" s="44"/>
      <c r="H117" s="33">
        <v>47389267983678.109</v>
      </c>
      <c r="I117" s="19"/>
      <c r="J117" s="49"/>
      <c r="K117" s="20"/>
      <c r="L117" s="21"/>
      <c r="M117" s="21"/>
    </row>
    <row r="118" spans="1:13" x14ac:dyDescent="0.2">
      <c r="A118" s="14" t="s">
        <v>111</v>
      </c>
      <c r="B118" s="15">
        <v>6.4339702977906903</v>
      </c>
      <c r="C118" s="15">
        <v>0.17598620075766186</v>
      </c>
      <c r="D118" s="22">
        <v>-3.8650050000000008E-5</v>
      </c>
      <c r="E118" s="44">
        <v>86</v>
      </c>
      <c r="F118" s="44">
        <v>4</v>
      </c>
      <c r="G118" s="44"/>
      <c r="H118" s="33">
        <v>94451635401044.516</v>
      </c>
      <c r="I118" s="19"/>
      <c r="J118" s="20"/>
      <c r="K118" s="20"/>
      <c r="L118" s="21"/>
      <c r="M118" s="21"/>
    </row>
    <row r="119" spans="1:13" x14ac:dyDescent="0.2">
      <c r="A119" s="14" t="s">
        <v>112</v>
      </c>
      <c r="B119" s="15">
        <v>7.370123748009938</v>
      </c>
      <c r="C119" s="15">
        <v>0.17598620075766186</v>
      </c>
      <c r="D119" s="22">
        <v>-4.5878549999999927E-5</v>
      </c>
      <c r="E119" s="47"/>
      <c r="F119" s="47"/>
      <c r="G119" s="47"/>
      <c r="H119" s="41"/>
      <c r="I119" s="19"/>
      <c r="J119" s="49"/>
      <c r="K119" s="20"/>
      <c r="L119" s="21"/>
      <c r="M119" s="21"/>
    </row>
    <row r="120" spans="1:13" x14ac:dyDescent="0.2">
      <c r="A120" s="39" t="s">
        <v>113</v>
      </c>
      <c r="B120" s="40">
        <f>AVERAGE(B108:B119)</f>
        <v>8.2984206446329392</v>
      </c>
      <c r="C120" s="40">
        <f>2*STDEV(B109:B119)</f>
        <v>4.1486234715664239</v>
      </c>
      <c r="D120" s="26"/>
      <c r="E120" s="47"/>
      <c r="F120" s="47"/>
      <c r="G120" s="47"/>
      <c r="H120" s="41"/>
      <c r="I120" s="19"/>
      <c r="J120" s="20"/>
      <c r="K120" s="20"/>
      <c r="L120" s="21"/>
      <c r="M120" s="21"/>
    </row>
    <row r="121" spans="1:13" x14ac:dyDescent="0.2">
      <c r="A121" s="35" t="s">
        <v>27</v>
      </c>
      <c r="B121" s="36"/>
      <c r="C121" s="36"/>
      <c r="D121" s="26"/>
      <c r="E121" s="47"/>
      <c r="F121" s="47"/>
      <c r="G121" s="47"/>
      <c r="H121" s="41"/>
      <c r="I121" s="19"/>
      <c r="J121" s="20"/>
      <c r="K121" s="20"/>
      <c r="L121" s="21"/>
      <c r="M121" s="21"/>
    </row>
    <row r="122" spans="1:13" x14ac:dyDescent="0.2">
      <c r="A122" s="14" t="s">
        <v>114</v>
      </c>
      <c r="B122" s="15">
        <v>7.5621552249782731</v>
      </c>
      <c r="C122" s="15">
        <v>0.17598620075766186</v>
      </c>
      <c r="D122" s="22">
        <v>1.8899150000000007E-5</v>
      </c>
      <c r="E122" s="44">
        <v>1020</v>
      </c>
      <c r="F122" s="44">
        <v>27</v>
      </c>
      <c r="G122" s="32">
        <v>10.913990468839273</v>
      </c>
      <c r="H122" s="33">
        <v>1738249004337274.3</v>
      </c>
      <c r="I122" s="19"/>
      <c r="J122" s="20"/>
      <c r="K122" s="20"/>
      <c r="L122" s="21"/>
      <c r="M122" s="21"/>
    </row>
    <row r="123" spans="1:13" x14ac:dyDescent="0.2">
      <c r="A123" s="14" t="s">
        <v>115</v>
      </c>
      <c r="B123" s="15">
        <v>8.5073101506802917</v>
      </c>
      <c r="C123" s="15">
        <v>0.17598620075766186</v>
      </c>
      <c r="D123" s="22">
        <v>-2.1470149999999939E-5</v>
      </c>
      <c r="E123" s="44">
        <v>1077</v>
      </c>
      <c r="F123" s="44">
        <v>61</v>
      </c>
      <c r="G123" s="32">
        <v>-15.38867742563963</v>
      </c>
      <c r="H123" s="33">
        <v>421254128265143.88</v>
      </c>
      <c r="I123" s="19"/>
      <c r="J123" s="20"/>
      <c r="K123" s="20"/>
      <c r="L123" s="21"/>
      <c r="M123" s="21"/>
    </row>
    <row r="124" spans="1:13" x14ac:dyDescent="0.2">
      <c r="A124" s="14" t="s">
        <v>116</v>
      </c>
      <c r="B124" s="15">
        <v>9.6414960615229806</v>
      </c>
      <c r="C124" s="15">
        <v>0.17598620075766186</v>
      </c>
      <c r="D124" s="22">
        <v>1.3271765000000008E-4</v>
      </c>
      <c r="E124" s="44">
        <v>1284</v>
      </c>
      <c r="F124" s="44">
        <v>44</v>
      </c>
      <c r="G124" s="32">
        <v>56.066034459115869</v>
      </c>
      <c r="H124" s="33">
        <v>2892680310127738.5</v>
      </c>
      <c r="I124" s="19"/>
      <c r="J124" s="20"/>
      <c r="K124" s="20"/>
      <c r="L124" s="21"/>
      <c r="M124" s="21"/>
    </row>
    <row r="125" spans="1:13" x14ac:dyDescent="0.2">
      <c r="A125" s="14" t="s">
        <v>117</v>
      </c>
      <c r="B125" s="15">
        <v>9.7264443777995702</v>
      </c>
      <c r="C125" s="15">
        <v>0.15603639685315385</v>
      </c>
      <c r="D125" s="22">
        <v>2.0193765000000002E-4</v>
      </c>
      <c r="E125" s="44">
        <v>1546</v>
      </c>
      <c r="F125" s="44">
        <v>85</v>
      </c>
      <c r="G125" s="32">
        <v>20.09325531982612</v>
      </c>
      <c r="H125" s="33">
        <v>1868225191966903</v>
      </c>
      <c r="I125" s="19"/>
      <c r="J125" s="20"/>
      <c r="K125" s="20"/>
      <c r="L125" s="21"/>
      <c r="M125" s="21"/>
    </row>
    <row r="126" spans="1:13" x14ac:dyDescent="0.2">
      <c r="A126" s="14" t="s">
        <v>118</v>
      </c>
      <c r="B126" s="15">
        <v>7.0540719421665621</v>
      </c>
      <c r="C126" s="15">
        <v>0.17598620075766186</v>
      </c>
      <c r="D126" s="22">
        <v>3.7572750000000078E-5</v>
      </c>
      <c r="E126" s="44">
        <v>1670</v>
      </c>
      <c r="F126" s="44">
        <v>10</v>
      </c>
      <c r="G126" s="32">
        <v>-0.4582680353464097</v>
      </c>
      <c r="H126" s="33">
        <v>1.4403896761315804E+16</v>
      </c>
      <c r="I126" s="19"/>
      <c r="J126" s="20"/>
      <c r="K126" s="20"/>
      <c r="L126" s="21"/>
      <c r="M126" s="21"/>
    </row>
    <row r="127" spans="1:13" x14ac:dyDescent="0.2">
      <c r="A127" s="35" t="s">
        <v>97</v>
      </c>
      <c r="B127" s="36"/>
      <c r="C127" s="36"/>
      <c r="D127" s="26"/>
      <c r="E127" s="36"/>
      <c r="F127" s="36"/>
      <c r="G127" s="36"/>
      <c r="H127" s="41"/>
      <c r="I127" s="19"/>
      <c r="J127" s="20"/>
      <c r="K127" s="20"/>
      <c r="L127" s="21"/>
      <c r="M127" s="21"/>
    </row>
    <row r="128" spans="1:13" x14ac:dyDescent="0.2">
      <c r="A128" s="14" t="s">
        <v>119</v>
      </c>
      <c r="B128" s="15">
        <v>5.6817295736855122</v>
      </c>
      <c r="C128" s="15">
        <v>0.15603639685315385</v>
      </c>
      <c r="D128" s="22">
        <v>-8.5065500000000007E-6</v>
      </c>
      <c r="E128" s="27"/>
      <c r="F128" s="27"/>
      <c r="G128" s="27"/>
      <c r="H128" s="41"/>
      <c r="I128" s="19"/>
      <c r="J128" s="20"/>
      <c r="K128" s="20"/>
      <c r="L128" s="21"/>
      <c r="M128" s="21"/>
    </row>
    <row r="129" spans="1:13" x14ac:dyDescent="0.2">
      <c r="A129" s="14" t="s">
        <v>120</v>
      </c>
      <c r="B129" s="15">
        <v>4.6325441559023073</v>
      </c>
      <c r="C129" s="15">
        <v>0.15603639685315385</v>
      </c>
      <c r="D129" s="22">
        <v>4.1490250000000015E-5</v>
      </c>
      <c r="E129" s="27"/>
      <c r="F129" s="27"/>
      <c r="G129" s="27"/>
      <c r="H129" s="41"/>
    </row>
    <row r="130" spans="1:13" x14ac:dyDescent="0.2">
      <c r="A130" s="14" t="s">
        <v>121</v>
      </c>
      <c r="B130" s="15">
        <v>5.9457762374555134</v>
      </c>
      <c r="C130" s="15">
        <v>0.15603639685315385</v>
      </c>
      <c r="D130" s="22">
        <v>1.3673550000000041E-5</v>
      </c>
      <c r="E130" s="27"/>
      <c r="F130" s="27"/>
      <c r="G130" s="27"/>
      <c r="H130" s="41"/>
    </row>
    <row r="131" spans="1:13" x14ac:dyDescent="0.2">
      <c r="A131" s="14" t="s">
        <v>122</v>
      </c>
      <c r="B131" s="15">
        <v>10.166522150749868</v>
      </c>
      <c r="C131" s="15">
        <v>0.15603639685315385</v>
      </c>
      <c r="D131" s="22">
        <v>5.8472050000000077E-5</v>
      </c>
      <c r="E131" s="27"/>
      <c r="F131" s="27"/>
      <c r="G131" s="27"/>
      <c r="H131" s="41"/>
    </row>
    <row r="132" spans="1:13" x14ac:dyDescent="0.2">
      <c r="A132" s="35" t="s">
        <v>123</v>
      </c>
      <c r="B132" s="36"/>
      <c r="C132" s="36"/>
      <c r="D132" s="26"/>
      <c r="E132" s="27"/>
      <c r="F132" s="27"/>
      <c r="G132" s="27"/>
      <c r="H132" s="41"/>
    </row>
    <row r="133" spans="1:13" x14ac:dyDescent="0.2">
      <c r="A133" s="35"/>
      <c r="B133" s="36"/>
      <c r="C133" s="36"/>
      <c r="D133" s="26"/>
      <c r="E133" s="27"/>
      <c r="F133" s="27"/>
      <c r="G133" s="27"/>
      <c r="H133" s="41"/>
    </row>
    <row r="134" spans="1:13" x14ac:dyDescent="0.2">
      <c r="A134" s="37" t="s">
        <v>124</v>
      </c>
      <c r="B134" s="36"/>
      <c r="C134" s="36"/>
      <c r="D134" s="26"/>
      <c r="E134" s="27"/>
      <c r="F134" s="27"/>
      <c r="G134" s="27"/>
      <c r="H134" s="41"/>
    </row>
    <row r="135" spans="1:13" x14ac:dyDescent="0.2">
      <c r="A135" s="50" t="s">
        <v>125</v>
      </c>
      <c r="B135" s="36"/>
      <c r="C135" s="36"/>
      <c r="D135" s="26"/>
      <c r="E135" s="27"/>
      <c r="F135" s="27"/>
      <c r="G135" s="27"/>
      <c r="H135" s="41"/>
    </row>
    <row r="136" spans="1:13" x14ac:dyDescent="0.2">
      <c r="A136" s="51" t="s">
        <v>126</v>
      </c>
      <c r="B136" s="15">
        <v>6.0454137365970606</v>
      </c>
      <c r="C136" s="15">
        <v>0.15672997707610023</v>
      </c>
      <c r="D136" s="21">
        <v>4.8018862499999955E-5</v>
      </c>
      <c r="E136" s="27"/>
      <c r="F136" s="27"/>
      <c r="G136" s="27"/>
      <c r="H136" s="41"/>
      <c r="I136" s="19"/>
      <c r="J136" s="20"/>
      <c r="K136" s="20"/>
      <c r="L136" s="21"/>
      <c r="M136" s="21"/>
    </row>
    <row r="137" spans="1:13" x14ac:dyDescent="0.2">
      <c r="A137" s="51" t="s">
        <v>127</v>
      </c>
      <c r="B137" s="15">
        <v>6.1504317343386017</v>
      </c>
      <c r="C137" s="15">
        <v>0.15672997707610023</v>
      </c>
      <c r="D137" s="21">
        <v>2.1393462499999863E-5</v>
      </c>
      <c r="E137" s="27"/>
      <c r="F137" s="27"/>
      <c r="G137" s="27"/>
      <c r="H137" s="41"/>
      <c r="I137" s="19"/>
      <c r="J137" s="49"/>
      <c r="K137" s="20"/>
      <c r="L137" s="21"/>
      <c r="M137" s="21"/>
    </row>
    <row r="138" spans="1:13" x14ac:dyDescent="0.2">
      <c r="A138" s="51" t="s">
        <v>128</v>
      </c>
      <c r="B138" s="15">
        <v>8.7198720790833129</v>
      </c>
      <c r="C138" s="15">
        <v>0.15672997707610023</v>
      </c>
      <c r="D138" s="21">
        <v>9.5381962499999908E-5</v>
      </c>
      <c r="E138" s="27"/>
      <c r="F138" s="27"/>
      <c r="G138" s="27"/>
      <c r="H138" s="41"/>
      <c r="I138" s="19"/>
      <c r="J138" s="20"/>
      <c r="K138" s="20"/>
      <c r="L138" s="21"/>
      <c r="M138" s="21"/>
    </row>
    <row r="139" spans="1:13" x14ac:dyDescent="0.2">
      <c r="A139" s="51" t="s">
        <v>129</v>
      </c>
      <c r="B139" s="15">
        <v>6.3214610449462416</v>
      </c>
      <c r="C139" s="15">
        <v>0.15672997707610023</v>
      </c>
      <c r="D139" s="21">
        <v>4.6680662499999962E-5</v>
      </c>
      <c r="E139" s="27"/>
      <c r="F139" s="27"/>
      <c r="G139" s="27"/>
      <c r="H139" s="41"/>
      <c r="I139" s="19"/>
      <c r="J139" s="49"/>
      <c r="K139" s="20"/>
      <c r="L139" s="21"/>
      <c r="M139" s="21"/>
    </row>
    <row r="140" spans="1:13" x14ac:dyDescent="0.2">
      <c r="A140" s="39" t="s">
        <v>26</v>
      </c>
      <c r="B140" s="40">
        <f>AVERAGE(B136:B137,B139)</f>
        <v>6.1724355052939686</v>
      </c>
      <c r="C140" s="40">
        <f>2*STDEV(B136:B137,B139)</f>
        <v>0.27866577517807328</v>
      </c>
      <c r="D140" s="26" t="s">
        <v>130</v>
      </c>
      <c r="E140" s="27"/>
      <c r="F140" s="27"/>
      <c r="G140" s="27"/>
      <c r="H140" s="41"/>
    </row>
    <row r="141" spans="1:13" x14ac:dyDescent="0.2">
      <c r="A141" s="37" t="s">
        <v>131</v>
      </c>
      <c r="B141" s="36"/>
      <c r="C141" s="36"/>
      <c r="D141" s="26"/>
      <c r="E141" s="27"/>
      <c r="F141" s="27"/>
      <c r="G141" s="27"/>
      <c r="H141" s="41"/>
    </row>
    <row r="142" spans="1:13" x14ac:dyDescent="0.2">
      <c r="A142" s="35" t="s">
        <v>132</v>
      </c>
      <c r="B142" s="36"/>
      <c r="C142" s="36"/>
      <c r="D142" s="26"/>
      <c r="E142" s="27"/>
      <c r="F142" s="27"/>
      <c r="G142" s="27"/>
      <c r="H142" s="41"/>
    </row>
    <row r="143" spans="1:13" x14ac:dyDescent="0.2">
      <c r="A143" s="51" t="s">
        <v>133</v>
      </c>
      <c r="B143" s="15">
        <v>6.8362921331268645</v>
      </c>
      <c r="C143" s="15">
        <v>0.26119013326370905</v>
      </c>
      <c r="D143" s="22">
        <v>2.5563898750000005E-4</v>
      </c>
      <c r="E143" s="17">
        <v>70</v>
      </c>
      <c r="F143" s="17">
        <v>1</v>
      </c>
      <c r="G143" s="38"/>
      <c r="H143" s="41"/>
      <c r="I143" s="19"/>
      <c r="J143" s="23"/>
      <c r="K143" s="23"/>
      <c r="L143" s="21"/>
      <c r="M143" s="21"/>
    </row>
    <row r="144" spans="1:13" x14ac:dyDescent="0.2">
      <c r="A144" s="51" t="s">
        <v>134</v>
      </c>
      <c r="B144" s="15">
        <v>7.3476611132676783</v>
      </c>
      <c r="C144" s="15">
        <v>0.46918036434377985</v>
      </c>
      <c r="D144" s="52">
        <v>1.7505912500000056E-5</v>
      </c>
      <c r="E144" s="17">
        <v>70</v>
      </c>
      <c r="F144" s="17">
        <v>1</v>
      </c>
      <c r="G144" s="38"/>
      <c r="H144" s="41"/>
      <c r="I144" s="19"/>
      <c r="J144" s="20"/>
      <c r="K144" s="20"/>
      <c r="L144" s="53"/>
      <c r="M144" s="21"/>
    </row>
    <row r="145" spans="1:13" x14ac:dyDescent="0.2">
      <c r="A145" s="51" t="s">
        <v>135</v>
      </c>
      <c r="B145" s="15">
        <v>6.7725882343134813</v>
      </c>
      <c r="C145" s="15">
        <v>0.46918036434377985</v>
      </c>
      <c r="D145" s="54">
        <v>1.9816921250000001E-4</v>
      </c>
      <c r="E145" s="17">
        <v>70</v>
      </c>
      <c r="F145" s="17">
        <v>1</v>
      </c>
      <c r="G145" s="38"/>
      <c r="H145" s="41"/>
      <c r="I145" s="19"/>
      <c r="J145" s="23"/>
      <c r="K145" s="23"/>
      <c r="L145" s="21"/>
      <c r="M145" s="21"/>
    </row>
    <row r="146" spans="1:13" x14ac:dyDescent="0.2">
      <c r="A146" s="39" t="s">
        <v>26</v>
      </c>
      <c r="B146" s="40">
        <f>AVERAGE(B143:B145)</f>
        <v>6.9855138269026753</v>
      </c>
      <c r="C146" s="40">
        <f>2*STDEV(B143:B145)</f>
        <v>0.63048406624484465</v>
      </c>
      <c r="D146" s="26"/>
      <c r="E146" s="27"/>
      <c r="F146" s="27"/>
      <c r="G146" s="27"/>
      <c r="H146" s="41"/>
      <c r="I146" s="19"/>
      <c r="J146" s="23"/>
      <c r="K146" s="23"/>
      <c r="L146" s="21"/>
      <c r="M146" s="21"/>
    </row>
    <row r="147" spans="1:13" x14ac:dyDescent="0.2">
      <c r="A147" s="35" t="s">
        <v>136</v>
      </c>
      <c r="B147" s="27"/>
      <c r="C147" s="36"/>
      <c r="D147" s="36"/>
      <c r="E147" s="27"/>
      <c r="F147" s="27"/>
      <c r="G147" s="27"/>
      <c r="H147" s="41"/>
      <c r="I147" s="19"/>
      <c r="J147" s="20"/>
      <c r="K147" s="20"/>
      <c r="L147" s="53"/>
      <c r="M147" s="21"/>
    </row>
    <row r="148" spans="1:13" x14ac:dyDescent="0.2">
      <c r="A148" s="51" t="s">
        <v>137</v>
      </c>
      <c r="B148" s="15">
        <v>6.9786143439909409</v>
      </c>
      <c r="C148" s="15">
        <v>0.46918036434377985</v>
      </c>
      <c r="D148" s="54">
        <v>1.9066812499999989E-5</v>
      </c>
      <c r="E148" s="44">
        <v>67</v>
      </c>
      <c r="F148" s="44">
        <v>4</v>
      </c>
      <c r="G148" s="44"/>
      <c r="H148" s="33">
        <v>93188741790091.719</v>
      </c>
      <c r="I148" s="19"/>
      <c r="J148" s="23"/>
      <c r="K148" s="23"/>
      <c r="L148" s="21"/>
      <c r="M148" s="21"/>
    </row>
    <row r="149" spans="1:13" x14ac:dyDescent="0.2">
      <c r="A149" s="51" t="s">
        <v>138</v>
      </c>
      <c r="B149" s="15">
        <v>7.1096309477181041</v>
      </c>
      <c r="C149" s="15">
        <v>0.46918036434377985</v>
      </c>
      <c r="D149" s="52">
        <v>-2.8029887499999976E-5</v>
      </c>
      <c r="E149" s="44">
        <v>67</v>
      </c>
      <c r="F149" s="44">
        <v>4</v>
      </c>
      <c r="G149" s="44"/>
      <c r="H149" s="33">
        <v>213451427304309.97</v>
      </c>
      <c r="I149" s="19"/>
      <c r="J149" s="23"/>
      <c r="K149" s="23"/>
      <c r="L149" s="21"/>
      <c r="M149" s="21"/>
    </row>
    <row r="150" spans="1:13" x14ac:dyDescent="0.2">
      <c r="A150" s="51" t="s">
        <v>139</v>
      </c>
      <c r="B150" s="15">
        <v>6.8966039508184807</v>
      </c>
      <c r="C150" s="15">
        <v>0.46918036434377985</v>
      </c>
      <c r="D150" s="54">
        <v>3.2691412500000035E-5</v>
      </c>
      <c r="E150" s="44">
        <v>69</v>
      </c>
      <c r="F150" s="44">
        <v>3</v>
      </c>
      <c r="G150" s="44"/>
      <c r="H150" s="33">
        <v>88266188914888.844</v>
      </c>
      <c r="I150" s="19"/>
      <c r="J150" s="23"/>
      <c r="K150" s="23"/>
      <c r="L150" s="21"/>
      <c r="M150" s="21"/>
    </row>
    <row r="151" spans="1:13" x14ac:dyDescent="0.2">
      <c r="A151" s="51" t="s">
        <v>140</v>
      </c>
      <c r="B151" s="15">
        <v>6.6941750391238397</v>
      </c>
      <c r="C151" s="15">
        <v>0.31417727025169401</v>
      </c>
      <c r="D151" s="22">
        <v>9.562697500000003E-5</v>
      </c>
      <c r="E151" s="44">
        <v>70</v>
      </c>
      <c r="F151" s="44">
        <v>4</v>
      </c>
      <c r="G151" s="44"/>
      <c r="H151" s="33">
        <v>350805476002950.88</v>
      </c>
      <c r="I151" s="19"/>
      <c r="J151" s="20"/>
      <c r="K151" s="20"/>
      <c r="L151" s="53"/>
      <c r="M151" s="21"/>
    </row>
    <row r="152" spans="1:13" x14ac:dyDescent="0.2">
      <c r="A152" s="51" t="s">
        <v>141</v>
      </c>
      <c r="B152" s="15">
        <v>7.1023149820421683</v>
      </c>
      <c r="C152" s="15">
        <v>0.31417727025169401</v>
      </c>
      <c r="D152" s="52">
        <v>1.5315074999999929E-5</v>
      </c>
      <c r="E152" s="44">
        <v>71</v>
      </c>
      <c r="F152" s="44">
        <v>3</v>
      </c>
      <c r="G152" s="44"/>
      <c r="H152" s="33">
        <v>190261507035345.66</v>
      </c>
      <c r="I152" s="19"/>
      <c r="J152" s="55"/>
      <c r="K152" s="55"/>
      <c r="L152" s="21"/>
      <c r="M152" s="21"/>
    </row>
    <row r="153" spans="1:13" x14ac:dyDescent="0.2">
      <c r="A153" s="51" t="s">
        <v>142</v>
      </c>
      <c r="B153" s="15">
        <v>6.9266077531986436</v>
      </c>
      <c r="C153" s="15">
        <v>0.46918036434377985</v>
      </c>
      <c r="D153" s="52">
        <v>4.5259412500000054E-5</v>
      </c>
      <c r="E153" s="44">
        <v>74</v>
      </c>
      <c r="F153" s="44">
        <v>3</v>
      </c>
      <c r="G153" s="44"/>
      <c r="H153" s="33">
        <v>239177185730881.69</v>
      </c>
      <c r="I153" s="19"/>
      <c r="J153" s="23"/>
      <c r="K153" s="23"/>
      <c r="L153" s="21"/>
      <c r="M153" s="21"/>
    </row>
    <row r="154" spans="1:13" x14ac:dyDescent="0.2">
      <c r="A154" s="39" t="s">
        <v>143</v>
      </c>
      <c r="B154" s="40">
        <f>AVERAGE(B148:B153)</f>
        <v>6.9513245028153632</v>
      </c>
      <c r="C154" s="40">
        <f>2*STDEV(B148:B153)</f>
        <v>0.30768151578613928</v>
      </c>
      <c r="D154" s="26"/>
      <c r="E154" s="56"/>
      <c r="F154" s="47"/>
      <c r="G154" s="47"/>
      <c r="H154" s="41"/>
      <c r="I154" s="19"/>
      <c r="J154" s="23"/>
      <c r="K154" s="23"/>
      <c r="L154" s="21"/>
      <c r="M154" s="21"/>
    </row>
    <row r="155" spans="1:13" x14ac:dyDescent="0.2">
      <c r="A155" s="35" t="s">
        <v>144</v>
      </c>
      <c r="B155" s="27"/>
      <c r="C155" s="27"/>
      <c r="D155" s="26"/>
      <c r="E155" s="47"/>
      <c r="F155" s="47"/>
      <c r="G155" s="47"/>
      <c r="H155" s="41"/>
      <c r="I155" s="19"/>
      <c r="J155" s="20"/>
      <c r="K155" s="20"/>
      <c r="L155" s="53"/>
      <c r="M155" s="21"/>
    </row>
    <row r="156" spans="1:13" x14ac:dyDescent="0.2">
      <c r="A156" s="51" t="s">
        <v>145</v>
      </c>
      <c r="B156" s="15">
        <v>6.9062477545618339</v>
      </c>
      <c r="C156" s="15">
        <v>0.31417727025169401</v>
      </c>
      <c r="D156" s="52">
        <v>1.8986374999999936E-5</v>
      </c>
      <c r="E156" s="17">
        <v>70</v>
      </c>
      <c r="F156" s="17">
        <v>1</v>
      </c>
      <c r="G156" s="38"/>
      <c r="H156" s="41"/>
      <c r="I156" s="19"/>
      <c r="J156" s="55"/>
      <c r="K156" s="55"/>
      <c r="L156" s="57"/>
      <c r="M156" s="21"/>
    </row>
    <row r="157" spans="1:13" x14ac:dyDescent="0.2">
      <c r="A157" s="51" t="s">
        <v>146</v>
      </c>
      <c r="B157" s="15">
        <v>7.0512973205982821</v>
      </c>
      <c r="C157" s="15">
        <v>0.26119013326370905</v>
      </c>
      <c r="D157" s="22">
        <v>-2.1432412499999918E-5</v>
      </c>
      <c r="E157" s="17">
        <v>70</v>
      </c>
      <c r="F157" s="17">
        <v>1</v>
      </c>
      <c r="G157" s="38"/>
      <c r="H157" s="41"/>
      <c r="I157" s="19"/>
      <c r="J157" s="23"/>
      <c r="K157" s="23"/>
      <c r="L157" s="21"/>
      <c r="M157" s="21"/>
    </row>
    <row r="158" spans="1:13" x14ac:dyDescent="0.2">
      <c r="A158" s="51" t="s">
        <v>147</v>
      </c>
      <c r="B158" s="15">
        <v>7.1322992749478509</v>
      </c>
      <c r="C158" s="15">
        <v>0.26119013326370905</v>
      </c>
      <c r="D158" s="22">
        <v>1.4344628750000003E-4</v>
      </c>
      <c r="E158" s="17">
        <v>70</v>
      </c>
      <c r="F158" s="17">
        <v>1</v>
      </c>
      <c r="G158" s="38"/>
      <c r="H158" s="41"/>
      <c r="I158" s="19"/>
      <c r="J158" s="23"/>
      <c r="K158" s="23"/>
      <c r="L158" s="21"/>
      <c r="M158" s="21"/>
    </row>
    <row r="159" spans="1:13" x14ac:dyDescent="0.2">
      <c r="A159" s="51" t="s">
        <v>148</v>
      </c>
      <c r="B159" s="15">
        <v>6.8042127688321408</v>
      </c>
      <c r="C159" s="15">
        <v>0.31417727025169401</v>
      </c>
      <c r="D159" s="16">
        <v>1.7940875000000008E-5</v>
      </c>
      <c r="E159" s="17">
        <v>70</v>
      </c>
      <c r="F159" s="17">
        <v>1</v>
      </c>
      <c r="G159" s="38"/>
      <c r="H159" s="41"/>
      <c r="I159" s="19"/>
      <c r="J159" s="23"/>
      <c r="K159" s="23"/>
      <c r="L159" s="21"/>
      <c r="M159" s="21"/>
    </row>
    <row r="160" spans="1:13" x14ac:dyDescent="0.2">
      <c r="A160" s="51" t="s">
        <v>149</v>
      </c>
      <c r="B160" s="15">
        <v>6.822837496147427</v>
      </c>
      <c r="C160" s="15">
        <v>0.1523557866125422</v>
      </c>
      <c r="D160" s="22">
        <v>2.8299450000000121E-5</v>
      </c>
      <c r="E160" s="17">
        <v>70</v>
      </c>
      <c r="F160" s="17">
        <v>1</v>
      </c>
      <c r="G160" s="38"/>
      <c r="H160" s="41"/>
      <c r="I160" s="58"/>
      <c r="J160" s="59"/>
      <c r="K160" s="59"/>
      <c r="L160" s="60"/>
      <c r="M160" s="60"/>
    </row>
    <row r="161" spans="1:13" x14ac:dyDescent="0.2">
      <c r="A161" s="51" t="s">
        <v>150</v>
      </c>
      <c r="B161" s="15">
        <v>7.0948512309345624</v>
      </c>
      <c r="C161" s="15">
        <v>0.1523557866125422</v>
      </c>
      <c r="D161" s="61">
        <v>1.3232365000000006E-4</v>
      </c>
      <c r="E161" s="17">
        <v>70</v>
      </c>
      <c r="F161" s="17">
        <v>1</v>
      </c>
      <c r="G161" s="38"/>
      <c r="H161" s="41"/>
      <c r="I161" s="58"/>
      <c r="J161" s="59"/>
      <c r="K161" s="59"/>
      <c r="L161" s="60"/>
      <c r="M161" s="60"/>
    </row>
    <row r="162" spans="1:13" x14ac:dyDescent="0.2">
      <c r="A162" s="39" t="s">
        <v>143</v>
      </c>
      <c r="B162" s="40">
        <f>AVERAGE(B156:B161)</f>
        <v>6.9686243076703489</v>
      </c>
      <c r="C162" s="40">
        <f>2*STDEV(B156:B161)</f>
        <v>0.28528349553591797</v>
      </c>
      <c r="D162" s="26"/>
      <c r="E162" s="47"/>
      <c r="F162" s="47"/>
      <c r="G162" s="47"/>
      <c r="H162" s="41"/>
      <c r="I162" s="58"/>
      <c r="J162" s="59"/>
      <c r="K162" s="59"/>
      <c r="L162" s="60"/>
      <c r="M162" s="60"/>
    </row>
    <row r="163" spans="1:13" x14ac:dyDescent="0.2">
      <c r="A163" s="35" t="s">
        <v>151</v>
      </c>
      <c r="B163" s="36"/>
      <c r="C163" s="36"/>
      <c r="D163" s="26"/>
      <c r="E163" s="47"/>
      <c r="F163" s="47"/>
      <c r="G163" s="47"/>
      <c r="H163" s="41"/>
      <c r="I163" s="58"/>
      <c r="J163" s="59"/>
      <c r="K163" s="59"/>
      <c r="L163" s="60"/>
      <c r="M163" s="60"/>
    </row>
    <row r="164" spans="1:13" x14ac:dyDescent="0.2">
      <c r="A164" s="51" t="s">
        <v>152</v>
      </c>
      <c r="B164" s="15">
        <v>5.7378471336582137</v>
      </c>
      <c r="C164" s="15">
        <v>0.31417727025169401</v>
      </c>
      <c r="D164" s="52">
        <v>3.1067500000001545E-7</v>
      </c>
      <c r="E164" s="44">
        <v>86</v>
      </c>
      <c r="F164" s="44">
        <v>5</v>
      </c>
      <c r="G164" s="44"/>
      <c r="H164" s="33">
        <v>61597884450738.414</v>
      </c>
      <c r="I164" s="58"/>
      <c r="J164" s="59"/>
      <c r="K164" s="59"/>
      <c r="L164" s="60"/>
      <c r="M164" s="60"/>
    </row>
    <row r="165" spans="1:13" x14ac:dyDescent="0.2">
      <c r="A165" s="51" t="s">
        <v>153</v>
      </c>
      <c r="B165" s="15">
        <v>8.736934144611741</v>
      </c>
      <c r="C165" s="15">
        <v>0.1523557866125422</v>
      </c>
      <c r="D165" s="22">
        <v>3.7973350000000076E-5</v>
      </c>
      <c r="E165" s="44">
        <v>158</v>
      </c>
      <c r="F165" s="44">
        <v>6</v>
      </c>
      <c r="G165" s="44"/>
      <c r="H165" s="33">
        <v>801369915452892.13</v>
      </c>
      <c r="I165" s="58"/>
      <c r="J165" s="59"/>
      <c r="K165" s="59"/>
      <c r="L165" s="60"/>
      <c r="M165" s="60"/>
    </row>
    <row r="166" spans="1:13" x14ac:dyDescent="0.2">
      <c r="A166" s="51" t="s">
        <v>154</v>
      </c>
      <c r="B166" s="15">
        <v>11.924095073898799</v>
      </c>
      <c r="C166" s="15">
        <v>0.1523557866125422</v>
      </c>
      <c r="D166" s="22">
        <v>-1.6555449999999957E-5</v>
      </c>
      <c r="E166" s="44">
        <v>160</v>
      </c>
      <c r="F166" s="44">
        <v>5</v>
      </c>
      <c r="G166" s="44"/>
      <c r="H166" s="33">
        <v>383072628803793.63</v>
      </c>
      <c r="I166" s="58"/>
      <c r="J166" s="59"/>
      <c r="K166" s="59"/>
      <c r="L166" s="60"/>
      <c r="M166" s="60"/>
    </row>
    <row r="167" spans="1:13" x14ac:dyDescent="0.2">
      <c r="A167" s="51" t="s">
        <v>155</v>
      </c>
      <c r="B167" s="15">
        <v>7.135853301251549</v>
      </c>
      <c r="C167" s="15">
        <v>0.1523557866125422</v>
      </c>
      <c r="D167" s="22">
        <v>3.545205000000007E-5</v>
      </c>
      <c r="E167" s="44">
        <v>154</v>
      </c>
      <c r="F167" s="44">
        <v>4</v>
      </c>
      <c r="G167" s="44"/>
      <c r="H167" s="33">
        <v>306522996210643.13</v>
      </c>
      <c r="I167" s="58"/>
      <c r="J167" s="59"/>
      <c r="K167" s="59"/>
      <c r="L167" s="60"/>
      <c r="M167" s="60"/>
    </row>
    <row r="168" spans="1:13" x14ac:dyDescent="0.2">
      <c r="A168" s="35" t="s">
        <v>27</v>
      </c>
      <c r="B168" s="36"/>
      <c r="C168" s="27"/>
      <c r="D168" s="27"/>
      <c r="E168" s="47"/>
      <c r="F168" s="47"/>
      <c r="G168" s="47"/>
      <c r="H168" s="41"/>
      <c r="I168" s="58"/>
      <c r="J168" s="59"/>
      <c r="K168" s="59"/>
      <c r="L168" s="60"/>
      <c r="M168" s="60"/>
    </row>
    <row r="169" spans="1:13" x14ac:dyDescent="0.2">
      <c r="A169" s="51" t="s">
        <v>156</v>
      </c>
      <c r="B169" s="15">
        <v>6.9856152312131048</v>
      </c>
      <c r="C169" s="15">
        <v>0.46918036434377985</v>
      </c>
      <c r="D169" s="54">
        <v>-3.2179187500000028E-5</v>
      </c>
      <c r="E169" s="44">
        <v>928</v>
      </c>
      <c r="F169" s="44">
        <v>134</v>
      </c>
      <c r="G169" s="62">
        <v>27.391970382866848</v>
      </c>
      <c r="H169" s="33">
        <v>264877715568665.81</v>
      </c>
      <c r="I169" s="58"/>
      <c r="J169" s="59"/>
      <c r="K169" s="59"/>
      <c r="L169" s="60"/>
      <c r="M169" s="60"/>
    </row>
    <row r="170" spans="1:13" x14ac:dyDescent="0.2">
      <c r="A170" s="51" t="s">
        <v>157</v>
      </c>
      <c r="B170" s="15">
        <v>8.7267670416057985</v>
      </c>
      <c r="C170" s="15">
        <v>0.29172185872358258</v>
      </c>
      <c r="D170" s="22">
        <v>3.0044125000000055E-6</v>
      </c>
      <c r="E170" s="44">
        <v>953</v>
      </c>
      <c r="F170" s="44">
        <v>32</v>
      </c>
      <c r="G170" s="62">
        <v>27.323462548174369</v>
      </c>
      <c r="H170" s="33">
        <v>1891809573045701.8</v>
      </c>
      <c r="I170" s="58"/>
      <c r="J170" s="59"/>
      <c r="K170" s="59"/>
      <c r="L170" s="60"/>
      <c r="M170" s="60"/>
    </row>
    <row r="171" spans="1:13" x14ac:dyDescent="0.2">
      <c r="A171" s="51" t="s">
        <v>158</v>
      </c>
      <c r="B171" s="15">
        <v>8.3447874790365528</v>
      </c>
      <c r="C171" s="15">
        <v>0.46918036434377985</v>
      </c>
      <c r="D171" s="22">
        <v>-2.5006987500000009E-5</v>
      </c>
      <c r="E171" s="44">
        <v>974</v>
      </c>
      <c r="F171" s="44">
        <v>33</v>
      </c>
      <c r="G171" s="62">
        <v>-8.9699550858152843</v>
      </c>
      <c r="H171" s="33">
        <v>781015408734188.13</v>
      </c>
      <c r="I171" s="58"/>
      <c r="J171" s="59"/>
      <c r="K171" s="59"/>
      <c r="L171" s="60"/>
      <c r="M171" s="60"/>
    </row>
    <row r="172" spans="1:13" x14ac:dyDescent="0.2">
      <c r="A172" s="51" t="s">
        <v>159</v>
      </c>
      <c r="B172" s="15">
        <v>7.2583684896285749</v>
      </c>
      <c r="C172" s="15">
        <v>0.31417727025169401</v>
      </c>
      <c r="D172" s="22">
        <v>2.2958774999999945E-5</v>
      </c>
      <c r="E172" s="44">
        <v>1035</v>
      </c>
      <c r="F172" s="44">
        <v>34</v>
      </c>
      <c r="G172" s="62">
        <v>-7.3640693772183852</v>
      </c>
      <c r="H172" s="33">
        <v>617112514037712.88</v>
      </c>
      <c r="I172" s="58"/>
      <c r="J172" s="59"/>
      <c r="K172" s="59"/>
      <c r="L172" s="60"/>
      <c r="M172" s="60"/>
    </row>
    <row r="173" spans="1:13" x14ac:dyDescent="0.2">
      <c r="A173" s="51" t="s">
        <v>160</v>
      </c>
      <c r="B173" s="15">
        <v>7.0662455936936208</v>
      </c>
      <c r="C173" s="15">
        <v>0.29172185872358258</v>
      </c>
      <c r="D173" s="52">
        <v>2.2233412500000061E-5</v>
      </c>
      <c r="E173" s="44">
        <v>1043</v>
      </c>
      <c r="F173" s="44">
        <v>96</v>
      </c>
      <c r="G173" s="62">
        <v>13.327575254772539</v>
      </c>
      <c r="H173" s="33">
        <v>389054466368460.56</v>
      </c>
      <c r="I173" s="58"/>
      <c r="J173" s="59"/>
      <c r="K173" s="59"/>
      <c r="L173" s="60"/>
      <c r="M173" s="60"/>
    </row>
    <row r="174" spans="1:13" x14ac:dyDescent="0.2">
      <c r="A174" s="51" t="s">
        <v>161</v>
      </c>
      <c r="B174" s="15">
        <v>5.8438617326401765</v>
      </c>
      <c r="C174" s="15">
        <v>0.29172185872358258</v>
      </c>
      <c r="D174" s="22">
        <v>3.4628812500000095E-5</v>
      </c>
      <c r="E174" s="44">
        <v>1082</v>
      </c>
      <c r="F174" s="44">
        <v>36</v>
      </c>
      <c r="G174" s="62">
        <v>-1.7330032588980249</v>
      </c>
      <c r="H174" s="33">
        <v>1417679709110883.5</v>
      </c>
      <c r="I174" s="58"/>
      <c r="J174" s="59"/>
      <c r="K174" s="59"/>
      <c r="L174" s="60"/>
      <c r="M174" s="60"/>
    </row>
    <row r="175" spans="1:13" x14ac:dyDescent="0.2">
      <c r="A175" s="51" t="s">
        <v>162</v>
      </c>
      <c r="B175" s="15">
        <v>5.4323079828018095</v>
      </c>
      <c r="C175" s="15">
        <v>0.23085369516514048</v>
      </c>
      <c r="D175" s="22">
        <v>8.8780887500000032E-5</v>
      </c>
      <c r="E175" s="44">
        <v>1092</v>
      </c>
      <c r="F175" s="44">
        <v>51</v>
      </c>
      <c r="G175" s="62">
        <v>1.8116552565527688</v>
      </c>
      <c r="H175" s="33">
        <v>573639774895373.13</v>
      </c>
      <c r="I175" s="19"/>
      <c r="J175" s="23"/>
      <c r="K175" s="23"/>
      <c r="L175" s="21"/>
      <c r="M175" s="21"/>
    </row>
    <row r="176" spans="1:13" x14ac:dyDescent="0.2">
      <c r="A176" s="51" t="s">
        <v>163</v>
      </c>
      <c r="B176" s="15">
        <v>6.0709330390715799</v>
      </c>
      <c r="C176" s="15">
        <v>0.29172185872358258</v>
      </c>
      <c r="D176" s="52">
        <v>1.3767012500000091E-5</v>
      </c>
      <c r="E176" s="44">
        <v>1092</v>
      </c>
      <c r="F176" s="44">
        <v>87</v>
      </c>
      <c r="G176" s="62">
        <v>4.0643713988526393</v>
      </c>
      <c r="H176" s="33">
        <v>421472027204180.38</v>
      </c>
      <c r="I176" s="19"/>
      <c r="J176" s="20"/>
      <c r="K176" s="20"/>
      <c r="L176" s="21"/>
      <c r="M176" s="21"/>
    </row>
    <row r="177" spans="1:13" x14ac:dyDescent="0.2">
      <c r="A177" s="51" t="s">
        <v>164</v>
      </c>
      <c r="B177" s="15">
        <v>5.2422757936640973</v>
      </c>
      <c r="C177" s="15">
        <v>0.23085369516514048</v>
      </c>
      <c r="D177" s="22">
        <v>8.8114687499999994E-5</v>
      </c>
      <c r="E177" s="44">
        <v>1125</v>
      </c>
      <c r="F177" s="44">
        <v>44</v>
      </c>
      <c r="G177" s="62">
        <v>-2.7722950959731874</v>
      </c>
      <c r="H177" s="33">
        <v>846355849486890.38</v>
      </c>
      <c r="I177" s="19"/>
      <c r="J177" s="23"/>
      <c r="K177" s="23"/>
      <c r="L177" s="21"/>
      <c r="M177" s="21"/>
    </row>
    <row r="178" spans="1:13" x14ac:dyDescent="0.2">
      <c r="A178" s="51" t="s">
        <v>165</v>
      </c>
      <c r="B178" s="15">
        <v>8.966842431665345</v>
      </c>
      <c r="C178" s="15">
        <v>0.29172185872358258</v>
      </c>
      <c r="D178" s="22">
        <v>8.1646412500000084E-5</v>
      </c>
      <c r="E178" s="44">
        <v>1170</v>
      </c>
      <c r="F178" s="44">
        <v>23</v>
      </c>
      <c r="G178" s="62">
        <v>16.097784724780805</v>
      </c>
      <c r="H178" s="33">
        <v>2898469249381620.5</v>
      </c>
      <c r="I178" s="19"/>
      <c r="J178" s="23"/>
      <c r="K178" s="23"/>
      <c r="L178" s="21"/>
      <c r="M178" s="21"/>
    </row>
    <row r="179" spans="1:13" x14ac:dyDescent="0.2">
      <c r="A179" s="51" t="s">
        <v>166</v>
      </c>
      <c r="B179" s="15">
        <v>7.6356812073801184</v>
      </c>
      <c r="C179" s="15">
        <v>0.23085369516514048</v>
      </c>
      <c r="D179" s="22">
        <v>-8.9897125000000175E-6</v>
      </c>
      <c r="E179" s="44">
        <v>1187</v>
      </c>
      <c r="F179" s="44">
        <v>232</v>
      </c>
      <c r="G179" s="62">
        <v>24.5895036994627</v>
      </c>
      <c r="H179" s="33">
        <v>1077337471731392.8</v>
      </c>
      <c r="I179" s="19"/>
      <c r="J179" s="23"/>
      <c r="K179" s="23"/>
      <c r="L179" s="21"/>
      <c r="M179" s="21"/>
    </row>
    <row r="180" spans="1:13" x14ac:dyDescent="0.2">
      <c r="A180" s="51" t="s">
        <v>167</v>
      </c>
      <c r="B180" s="15">
        <v>8.6287362573314041</v>
      </c>
      <c r="C180" s="15">
        <v>0.29172185872358258</v>
      </c>
      <c r="D180" s="52">
        <v>-2.285688749999995E-5</v>
      </c>
      <c r="E180" s="44">
        <v>1200</v>
      </c>
      <c r="F180" s="44">
        <v>74</v>
      </c>
      <c r="G180" s="62">
        <v>5.8303862620302844</v>
      </c>
      <c r="H180" s="33">
        <v>395770937594616.81</v>
      </c>
      <c r="I180" s="19"/>
      <c r="J180" s="23"/>
      <c r="K180" s="23"/>
      <c r="L180" s="21"/>
      <c r="M180" s="21"/>
    </row>
    <row r="181" spans="1:13" x14ac:dyDescent="0.2">
      <c r="A181" s="51" t="s">
        <v>168</v>
      </c>
      <c r="B181" s="15">
        <v>8.9328620056887686</v>
      </c>
      <c r="C181" s="15">
        <v>0.46918036434377985</v>
      </c>
      <c r="D181" s="54">
        <v>1.7006981250000002E-4</v>
      </c>
      <c r="E181" s="44">
        <v>1228</v>
      </c>
      <c r="F181" s="44">
        <v>31</v>
      </c>
      <c r="G181" s="62">
        <v>1.8514371105420424</v>
      </c>
      <c r="H181" s="33">
        <v>1771194089092223</v>
      </c>
      <c r="I181" s="19"/>
      <c r="J181" s="20"/>
      <c r="K181" s="20"/>
      <c r="L181" s="53"/>
      <c r="M181" s="21"/>
    </row>
    <row r="182" spans="1:13" x14ac:dyDescent="0.2">
      <c r="A182" s="51" t="s">
        <v>169</v>
      </c>
      <c r="B182" s="15">
        <v>9.6900291888979417</v>
      </c>
      <c r="C182" s="15">
        <v>0.23085369516514048</v>
      </c>
      <c r="D182" s="22">
        <v>4.1120087500000043E-5</v>
      </c>
      <c r="E182" s="44">
        <v>1245</v>
      </c>
      <c r="F182" s="44">
        <v>324</v>
      </c>
      <c r="G182" s="63">
        <v>18.268904037059809</v>
      </c>
      <c r="H182" s="33">
        <v>1446379540956876.5</v>
      </c>
      <c r="I182" s="19"/>
      <c r="J182" s="23"/>
      <c r="K182" s="23"/>
      <c r="L182" s="21"/>
      <c r="M182" s="21"/>
    </row>
    <row r="183" spans="1:13" x14ac:dyDescent="0.2">
      <c r="A183" s="51" t="s">
        <v>170</v>
      </c>
      <c r="B183" s="15">
        <v>5.6654479264837132</v>
      </c>
      <c r="C183" s="15">
        <v>0.46918036434377985</v>
      </c>
      <c r="D183" s="54">
        <v>-1.2075187499999964E-5</v>
      </c>
      <c r="E183" s="44">
        <v>1328</v>
      </c>
      <c r="F183" s="44">
        <v>39</v>
      </c>
      <c r="G183" s="62">
        <v>4.6043342099591271</v>
      </c>
      <c r="H183" s="33">
        <v>797081437398273.25</v>
      </c>
      <c r="I183" s="19"/>
      <c r="J183" s="20"/>
      <c r="K183" s="20"/>
      <c r="L183" s="21"/>
      <c r="M183" s="21"/>
    </row>
    <row r="184" spans="1:13" x14ac:dyDescent="0.2">
      <c r="A184" s="51" t="s">
        <v>171</v>
      </c>
      <c r="B184" s="15">
        <v>4.9132200556312178</v>
      </c>
      <c r="C184" s="15">
        <v>0.23085369516514048</v>
      </c>
      <c r="D184" s="22">
        <v>3.9091987500000061E-5</v>
      </c>
      <c r="E184" s="44">
        <v>1355</v>
      </c>
      <c r="F184" s="44">
        <v>192</v>
      </c>
      <c r="G184" s="62">
        <v>-3.5618587110067379</v>
      </c>
      <c r="H184" s="33">
        <v>1006526333308694.6</v>
      </c>
      <c r="I184" s="19"/>
      <c r="J184" s="20"/>
      <c r="K184" s="20"/>
      <c r="L184" s="21"/>
      <c r="M184" s="21"/>
    </row>
    <row r="185" spans="1:13" s="68" customFormat="1" x14ac:dyDescent="0.2">
      <c r="A185" s="51" t="s">
        <v>172</v>
      </c>
      <c r="B185" s="64">
        <v>5.004595716601612</v>
      </c>
      <c r="C185" s="64">
        <v>0.31417727025169401</v>
      </c>
      <c r="D185" s="52">
        <v>-9.6599250000000683E-6</v>
      </c>
      <c r="E185" s="65">
        <v>1425</v>
      </c>
      <c r="F185" s="65">
        <v>44</v>
      </c>
      <c r="G185" s="66">
        <v>1.3242359288457739</v>
      </c>
      <c r="H185" s="67">
        <v>490178561201577.13</v>
      </c>
      <c r="I185" s="19"/>
      <c r="J185" s="20"/>
      <c r="K185" s="20"/>
      <c r="L185" s="21"/>
      <c r="M185" s="21"/>
    </row>
    <row r="186" spans="1:13" x14ac:dyDescent="0.2">
      <c r="A186" s="51" t="s">
        <v>173</v>
      </c>
      <c r="B186" s="15">
        <v>5.3737643281095426</v>
      </c>
      <c r="C186" s="15">
        <v>0.1523557866125422</v>
      </c>
      <c r="D186" s="22">
        <v>-8.6724999999985859E-7</v>
      </c>
      <c r="E186" s="44">
        <v>1581</v>
      </c>
      <c r="F186" s="44">
        <v>41</v>
      </c>
      <c r="G186" s="62">
        <v>20.065250091085595</v>
      </c>
      <c r="H186" s="33">
        <v>4883929506508083</v>
      </c>
      <c r="I186" s="19"/>
      <c r="J186" s="20"/>
      <c r="K186" s="20"/>
      <c r="L186" s="21"/>
      <c r="M186" s="21"/>
    </row>
    <row r="187" spans="1:13" x14ac:dyDescent="0.2">
      <c r="A187" s="51" t="s">
        <v>174</v>
      </c>
      <c r="B187" s="15">
        <v>6.2934538504195725</v>
      </c>
      <c r="C187" s="15">
        <v>0.23085369516514048</v>
      </c>
      <c r="D187" s="22">
        <v>5.6146787499999971E-5</v>
      </c>
      <c r="E187" s="44">
        <v>1598</v>
      </c>
      <c r="F187" s="44">
        <v>88</v>
      </c>
      <c r="G187" s="62">
        <v>37.150524589617774</v>
      </c>
      <c r="H187" s="33">
        <v>4592146957686130</v>
      </c>
      <c r="I187" s="19"/>
      <c r="J187" s="23"/>
      <c r="K187" s="23"/>
      <c r="L187" s="21"/>
      <c r="M187" s="21"/>
    </row>
    <row r="188" spans="1:13" x14ac:dyDescent="0.2">
      <c r="A188" s="51" t="s">
        <v>175</v>
      </c>
      <c r="B188" s="15">
        <v>4.3541253518004641</v>
      </c>
      <c r="C188" s="15">
        <v>0.23085369516514048</v>
      </c>
      <c r="D188" s="22">
        <v>2.0348987500000068E-5</v>
      </c>
      <c r="E188" s="44">
        <v>1660</v>
      </c>
      <c r="F188" s="44">
        <v>22</v>
      </c>
      <c r="G188" s="62">
        <v>18.123379578569654</v>
      </c>
      <c r="H188" s="33">
        <v>7098245372150324</v>
      </c>
      <c r="I188" s="69"/>
      <c r="J188" s="70"/>
      <c r="K188" s="70"/>
      <c r="L188" s="71"/>
      <c r="M188" s="71"/>
    </row>
    <row r="189" spans="1:13" x14ac:dyDescent="0.2">
      <c r="A189" s="51" t="s">
        <v>176</v>
      </c>
      <c r="B189" s="15">
        <v>2.9541043180583149</v>
      </c>
      <c r="C189" s="15">
        <v>0.46918036434377985</v>
      </c>
      <c r="D189" s="52">
        <v>3.9003124999999845E-6</v>
      </c>
      <c r="E189" s="44">
        <v>1691</v>
      </c>
      <c r="F189" s="44">
        <v>30</v>
      </c>
      <c r="G189" s="62">
        <v>16.969418034990557</v>
      </c>
      <c r="H189" s="33">
        <v>1.3318210511435308E+16</v>
      </c>
      <c r="I189" s="69"/>
      <c r="J189" s="70"/>
      <c r="K189" s="70"/>
      <c r="L189" s="71"/>
      <c r="M189" s="71"/>
    </row>
    <row r="190" spans="1:13" x14ac:dyDescent="0.2">
      <c r="A190" s="51" t="s">
        <v>177</v>
      </c>
      <c r="B190" s="15">
        <v>1.1575514389112751</v>
      </c>
      <c r="C190" s="15">
        <v>0.1523557866125422</v>
      </c>
      <c r="D190" s="22">
        <v>-7.0549499999999349E-6</v>
      </c>
      <c r="E190" s="44">
        <v>1717</v>
      </c>
      <c r="F190" s="44">
        <v>11</v>
      </c>
      <c r="G190" s="62">
        <v>13.75695582481069</v>
      </c>
      <c r="H190" s="33">
        <v>1.1416479611182714E+16</v>
      </c>
      <c r="I190" s="69"/>
      <c r="J190" s="70"/>
      <c r="K190" s="70"/>
      <c r="L190" s="71"/>
      <c r="M190" s="71"/>
    </row>
    <row r="191" spans="1:13" x14ac:dyDescent="0.2">
      <c r="A191" s="51" t="s">
        <v>178</v>
      </c>
      <c r="B191" s="15">
        <v>3.424209809159473</v>
      </c>
      <c r="C191" s="15">
        <v>0.26119013326370905</v>
      </c>
      <c r="D191" s="22">
        <v>-4.8063912499999922E-5</v>
      </c>
      <c r="E191" s="44">
        <v>1729</v>
      </c>
      <c r="F191" s="44">
        <v>80</v>
      </c>
      <c r="G191" s="62">
        <v>29.142719802563079</v>
      </c>
      <c r="H191" s="33">
        <v>5061557700669577</v>
      </c>
      <c r="I191" s="69"/>
      <c r="J191" s="70"/>
      <c r="K191" s="70"/>
      <c r="L191" s="71"/>
      <c r="M191" s="71"/>
    </row>
    <row r="192" spans="1:13" x14ac:dyDescent="0.2">
      <c r="A192" s="51" t="s">
        <v>179</v>
      </c>
      <c r="B192" s="15">
        <v>3.093940591665012</v>
      </c>
      <c r="C192" s="15">
        <v>0.31417727025169401</v>
      </c>
      <c r="D192" s="52">
        <v>-4.9592249999999864E-6</v>
      </c>
      <c r="E192" s="44">
        <v>1778</v>
      </c>
      <c r="F192" s="44">
        <v>147</v>
      </c>
      <c r="G192" s="62">
        <v>35.657704348120902</v>
      </c>
      <c r="H192" s="33">
        <v>4921064294844284</v>
      </c>
      <c r="I192" s="69"/>
      <c r="J192" s="70"/>
      <c r="K192" s="70"/>
      <c r="L192" s="71"/>
      <c r="M192" s="71"/>
    </row>
    <row r="193" spans="1:13" x14ac:dyDescent="0.2">
      <c r="A193" s="51" t="s">
        <v>180</v>
      </c>
      <c r="B193" s="15">
        <v>1.9756470103051704</v>
      </c>
      <c r="C193" s="15">
        <v>0.29172185872358258</v>
      </c>
      <c r="D193" s="22">
        <v>2.1072412499999996E-5</v>
      </c>
      <c r="E193" s="44">
        <v>1783</v>
      </c>
      <c r="F193" s="44">
        <v>174</v>
      </c>
      <c r="G193" s="62">
        <v>35.25452590473197</v>
      </c>
      <c r="H193" s="33">
        <v>8390583454212349</v>
      </c>
      <c r="I193" s="69"/>
      <c r="J193" s="70"/>
      <c r="K193" s="70"/>
      <c r="L193" s="71"/>
      <c r="M193" s="71"/>
    </row>
    <row r="194" spans="1:13" x14ac:dyDescent="0.2">
      <c r="A194" s="51" t="s">
        <v>181</v>
      </c>
      <c r="B194" s="15">
        <v>5.000234794867886</v>
      </c>
      <c r="C194" s="15">
        <v>0.23085369516514048</v>
      </c>
      <c r="D194" s="22">
        <v>-4.9841250000001291E-7</v>
      </c>
      <c r="E194" s="44">
        <v>1952</v>
      </c>
      <c r="F194" s="44">
        <v>117</v>
      </c>
      <c r="G194" s="62">
        <v>61.844002005585097</v>
      </c>
      <c r="H194" s="33">
        <v>2065038531278246</v>
      </c>
      <c r="I194" s="69"/>
      <c r="J194" s="70"/>
      <c r="K194" s="70"/>
      <c r="L194" s="71"/>
      <c r="M194" s="71"/>
    </row>
    <row r="195" spans="1:13" x14ac:dyDescent="0.2">
      <c r="A195" s="51" t="s">
        <v>182</v>
      </c>
      <c r="B195" s="15">
        <v>3.8242275137638782</v>
      </c>
      <c r="C195" s="15">
        <v>0.29172185872358258</v>
      </c>
      <c r="D195" s="22">
        <v>-2.9857787499999993E-5</v>
      </c>
      <c r="E195" s="44">
        <v>2014</v>
      </c>
      <c r="F195" s="44">
        <v>24</v>
      </c>
      <c r="G195" s="62">
        <v>20.530091084427106</v>
      </c>
      <c r="H195" s="33">
        <v>2076629818361907.5</v>
      </c>
      <c r="I195" s="69"/>
      <c r="J195" s="70"/>
      <c r="K195" s="70"/>
      <c r="L195" s="71"/>
      <c r="M195" s="71"/>
    </row>
    <row r="196" spans="1:13" x14ac:dyDescent="0.2">
      <c r="A196" s="51" t="s">
        <v>183</v>
      </c>
      <c r="B196" s="15">
        <v>2.7608935986249694</v>
      </c>
      <c r="C196" s="15">
        <v>0.29172185872358258</v>
      </c>
      <c r="D196" s="54">
        <v>-2.0958487499999961E-5</v>
      </c>
      <c r="E196" s="44">
        <v>2065</v>
      </c>
      <c r="F196" s="44">
        <v>192</v>
      </c>
      <c r="G196" s="62">
        <v>6.9748096921239844</v>
      </c>
      <c r="H196" s="33">
        <v>3894946284965599</v>
      </c>
      <c r="I196" s="58"/>
      <c r="J196" s="59"/>
      <c r="K196" s="59"/>
      <c r="L196" s="60"/>
      <c r="M196" s="60"/>
    </row>
    <row r="197" spans="1:13" x14ac:dyDescent="0.2">
      <c r="A197" s="51" t="s">
        <v>184</v>
      </c>
      <c r="B197" s="15">
        <v>2.8461958633057005</v>
      </c>
      <c r="C197" s="15">
        <v>0.26119013326370905</v>
      </c>
      <c r="D197" s="22">
        <v>-3.0704712499999968E-5</v>
      </c>
      <c r="E197" s="44">
        <v>2107</v>
      </c>
      <c r="F197" s="44">
        <v>290</v>
      </c>
      <c r="G197" s="62">
        <v>47.906608983176383</v>
      </c>
      <c r="H197" s="33">
        <v>503983985976439.56</v>
      </c>
      <c r="I197" s="69"/>
      <c r="J197" s="70"/>
      <c r="K197" s="70"/>
      <c r="L197" s="71"/>
      <c r="M197" s="71"/>
    </row>
    <row r="198" spans="1:13" x14ac:dyDescent="0.2">
      <c r="A198" s="51" t="s">
        <v>185</v>
      </c>
      <c r="B198" s="15">
        <v>3.2619403489682064</v>
      </c>
      <c r="C198" s="15">
        <v>0.23085369516514048</v>
      </c>
      <c r="D198" s="61">
        <v>1.9129787499999997E-5</v>
      </c>
      <c r="E198" s="44">
        <v>2119</v>
      </c>
      <c r="F198" s="44">
        <v>94</v>
      </c>
      <c r="G198" s="62">
        <v>33.638483816118011</v>
      </c>
      <c r="H198" s="33">
        <v>1454351225918378.5</v>
      </c>
      <c r="I198" s="19"/>
      <c r="J198" s="20"/>
      <c r="K198" s="20"/>
      <c r="L198" s="21"/>
      <c r="M198" s="21"/>
    </row>
    <row r="199" spans="1:13" x14ac:dyDescent="0.2">
      <c r="A199" s="51" t="s">
        <v>186</v>
      </c>
      <c r="B199" s="15">
        <v>4.4201365332905418</v>
      </c>
      <c r="C199" s="15">
        <v>0.23085369516514048</v>
      </c>
      <c r="D199" s="22">
        <v>4.0787387499999998E-5</v>
      </c>
      <c r="E199" s="44">
        <v>2271</v>
      </c>
      <c r="F199" s="44">
        <v>87</v>
      </c>
      <c r="G199" s="62">
        <v>27.75515287107735</v>
      </c>
      <c r="H199" s="33">
        <v>2373201600792276</v>
      </c>
      <c r="I199" s="19"/>
      <c r="J199" s="20"/>
      <c r="K199" s="20"/>
      <c r="L199" s="21"/>
      <c r="M199" s="21"/>
    </row>
    <row r="200" spans="1:13" x14ac:dyDescent="0.2">
      <c r="A200" s="51" t="s">
        <v>187</v>
      </c>
      <c r="B200" s="15">
        <v>3.5261768167744734</v>
      </c>
      <c r="C200" s="15">
        <v>0.46918036434377985</v>
      </c>
      <c r="D200" s="52">
        <v>-3.7494287500000048E-5</v>
      </c>
      <c r="E200" s="44">
        <v>2294</v>
      </c>
      <c r="F200" s="44">
        <v>137</v>
      </c>
      <c r="G200" s="62">
        <v>53.426137908598861</v>
      </c>
      <c r="H200" s="33">
        <v>1136425843933637.5</v>
      </c>
      <c r="I200" s="19"/>
      <c r="J200" s="20"/>
      <c r="K200" s="20"/>
      <c r="L200" s="21"/>
      <c r="M200" s="21"/>
    </row>
    <row r="201" spans="1:13" x14ac:dyDescent="0.2">
      <c r="A201" s="51" t="s">
        <v>188</v>
      </c>
      <c r="B201" s="15">
        <v>2.4958103554342248</v>
      </c>
      <c r="C201" s="15">
        <v>0.29172185872358258</v>
      </c>
      <c r="D201" s="22">
        <v>2.4764012500000094E-5</v>
      </c>
      <c r="E201" s="44">
        <v>2399</v>
      </c>
      <c r="F201" s="44">
        <v>16</v>
      </c>
      <c r="G201" s="62">
        <v>8.8726973165821672</v>
      </c>
      <c r="H201" s="33">
        <v>2331985847628584.5</v>
      </c>
      <c r="I201" s="19"/>
      <c r="J201" s="20"/>
      <c r="K201" s="20"/>
      <c r="L201" s="21"/>
      <c r="M201" s="21"/>
    </row>
    <row r="202" spans="1:13" x14ac:dyDescent="0.2">
      <c r="A202" s="51" t="s">
        <v>189</v>
      </c>
      <c r="B202" s="15">
        <v>4.1862604691391692</v>
      </c>
      <c r="C202" s="15">
        <v>0.46918036434377985</v>
      </c>
      <c r="D202" s="54">
        <v>2.8903125000000196E-6</v>
      </c>
      <c r="E202" s="44">
        <v>2402</v>
      </c>
      <c r="F202" s="44">
        <v>30</v>
      </c>
      <c r="G202" s="62">
        <v>20.372526838667483</v>
      </c>
      <c r="H202" s="33">
        <v>1375696270763360.8</v>
      </c>
      <c r="I202" s="19"/>
      <c r="J202" s="20"/>
      <c r="K202" s="20"/>
      <c r="L202" s="21"/>
      <c r="M202" s="21"/>
    </row>
    <row r="203" spans="1:13" x14ac:dyDescent="0.2">
      <c r="A203" s="51" t="s">
        <v>190</v>
      </c>
      <c r="B203" s="15">
        <v>4.0470733409307957</v>
      </c>
      <c r="C203" s="15">
        <v>0.23085369516514048</v>
      </c>
      <c r="D203" s="22">
        <v>2.6700687500000016E-5</v>
      </c>
      <c r="E203" s="44">
        <v>2407</v>
      </c>
      <c r="F203" s="44">
        <v>71</v>
      </c>
      <c r="G203" s="62">
        <v>18.8063037943487</v>
      </c>
      <c r="H203" s="33">
        <v>1915171862735688</v>
      </c>
      <c r="I203" s="19"/>
      <c r="J203" s="20"/>
      <c r="K203" s="20"/>
      <c r="L203" s="21"/>
      <c r="M203" s="21"/>
    </row>
    <row r="204" spans="1:13" x14ac:dyDescent="0.2">
      <c r="A204" s="51" t="s">
        <v>191</v>
      </c>
      <c r="B204" s="15">
        <v>2.451803121592544</v>
      </c>
      <c r="C204" s="15">
        <v>0.23085369516514048</v>
      </c>
      <c r="D204" s="22">
        <v>-4.0353124999999417E-6</v>
      </c>
      <c r="E204" s="44">
        <v>2422</v>
      </c>
      <c r="F204" s="44">
        <v>29</v>
      </c>
      <c r="G204" s="62">
        <v>27.124639647434179</v>
      </c>
      <c r="H204" s="33">
        <v>1266843564538782.8</v>
      </c>
      <c r="I204" s="19"/>
      <c r="J204" s="20"/>
      <c r="K204" s="20"/>
      <c r="L204" s="21"/>
      <c r="M204" s="21"/>
    </row>
    <row r="205" spans="1:13" x14ac:dyDescent="0.2">
      <c r="A205" s="51" t="s">
        <v>192</v>
      </c>
      <c r="B205" s="15">
        <v>3.8080328503844463</v>
      </c>
      <c r="C205" s="15">
        <v>0.23085369516514048</v>
      </c>
      <c r="D205" s="22">
        <v>7.5087687500000012E-5</v>
      </c>
      <c r="E205" s="44">
        <v>2432</v>
      </c>
      <c r="F205" s="44">
        <v>41</v>
      </c>
      <c r="G205" s="62">
        <v>20.476781058696393</v>
      </c>
      <c r="H205" s="33">
        <v>4724117331444669</v>
      </c>
      <c r="I205" s="19"/>
      <c r="J205" s="20"/>
      <c r="K205" s="20"/>
      <c r="L205" s="21"/>
      <c r="M205" s="21"/>
    </row>
    <row r="206" spans="1:13" x14ac:dyDescent="0.2">
      <c r="A206" s="51" t="s">
        <v>193</v>
      </c>
      <c r="B206" s="15">
        <v>5.3002856198218762</v>
      </c>
      <c r="C206" s="15">
        <v>0.23085369516514048</v>
      </c>
      <c r="D206" s="22">
        <v>1.050598750000002E-5</v>
      </c>
      <c r="E206" s="44">
        <v>2437</v>
      </c>
      <c r="F206" s="44">
        <v>28</v>
      </c>
      <c r="G206" s="62">
        <v>8.7517361296794878</v>
      </c>
      <c r="H206" s="33">
        <v>1367629388587702.8</v>
      </c>
      <c r="I206" s="19"/>
      <c r="J206" s="23"/>
      <c r="K206" s="23"/>
      <c r="L206" s="21"/>
      <c r="M206" s="21"/>
    </row>
    <row r="207" spans="1:13" x14ac:dyDescent="0.2">
      <c r="A207" s="51" t="s">
        <v>194</v>
      </c>
      <c r="B207" s="15">
        <v>3.4002092300928766</v>
      </c>
      <c r="C207" s="15">
        <v>0.26119013326370905</v>
      </c>
      <c r="D207" s="22">
        <v>-6.2274012499999917E-5</v>
      </c>
      <c r="E207" s="44">
        <v>2490</v>
      </c>
      <c r="F207" s="44">
        <v>29</v>
      </c>
      <c r="G207" s="62">
        <v>-2.7272323194357684</v>
      </c>
      <c r="H207" s="33">
        <v>512576395807341.44</v>
      </c>
      <c r="I207" s="19"/>
      <c r="J207" s="55"/>
      <c r="K207" s="55"/>
      <c r="L207" s="57"/>
      <c r="M207" s="21"/>
    </row>
    <row r="208" spans="1:13" x14ac:dyDescent="0.2">
      <c r="A208" s="51" t="s">
        <v>195</v>
      </c>
      <c r="B208" s="15">
        <v>3.0329196688265725</v>
      </c>
      <c r="C208" s="15">
        <v>0.31417727025169401</v>
      </c>
      <c r="D208" s="52">
        <v>1.6861874999999932E-5</v>
      </c>
      <c r="E208" s="44">
        <v>2513</v>
      </c>
      <c r="F208" s="44">
        <v>121</v>
      </c>
      <c r="G208" s="62">
        <v>35.747256978017802</v>
      </c>
      <c r="H208" s="33">
        <v>1106912893443833.4</v>
      </c>
      <c r="I208" s="19"/>
      <c r="J208" s="23"/>
      <c r="K208" s="23"/>
      <c r="L208" s="21"/>
      <c r="M208" s="21"/>
    </row>
    <row r="209" spans="1:13" x14ac:dyDescent="0.2">
      <c r="A209" s="51" t="s">
        <v>196</v>
      </c>
      <c r="B209" s="15">
        <v>5.95</v>
      </c>
      <c r="C209" s="15">
        <v>0.23</v>
      </c>
      <c r="D209" s="22">
        <v>5.6295487500000047E-5</v>
      </c>
      <c r="E209" s="44">
        <v>2563</v>
      </c>
      <c r="F209" s="44">
        <v>126</v>
      </c>
      <c r="G209" s="62">
        <v>46.514596337932659</v>
      </c>
      <c r="H209" s="33">
        <v>4375433110703208.5</v>
      </c>
      <c r="I209" s="19"/>
      <c r="J209" s="23"/>
      <c r="K209" s="23"/>
      <c r="L209" s="21"/>
      <c r="M209" s="21"/>
    </row>
    <row r="210" spans="1:13" x14ac:dyDescent="0.2">
      <c r="A210" s="35" t="s">
        <v>197</v>
      </c>
      <c r="B210" s="36"/>
      <c r="C210" s="36"/>
      <c r="D210" s="26"/>
      <c r="E210" s="47"/>
      <c r="F210" s="47"/>
      <c r="G210" s="47"/>
      <c r="H210" s="28"/>
      <c r="I210" s="19"/>
      <c r="J210" s="20"/>
      <c r="K210" s="20"/>
      <c r="L210" s="53"/>
      <c r="M210" s="21"/>
    </row>
    <row r="211" spans="1:13" x14ac:dyDescent="0.2">
      <c r="A211" s="72" t="s">
        <v>198</v>
      </c>
      <c r="B211" s="73">
        <v>8.7869366693889006</v>
      </c>
      <c r="C211" s="73">
        <v>0.15235578661240845</v>
      </c>
      <c r="D211" s="22">
        <v>1.6182350000000121E-5</v>
      </c>
      <c r="E211" s="47"/>
      <c r="F211" s="47"/>
      <c r="G211" s="47"/>
      <c r="H211" s="28"/>
      <c r="I211" s="19"/>
      <c r="J211" s="20"/>
      <c r="K211" s="20"/>
      <c r="L211" s="53"/>
      <c r="M211" s="21"/>
    </row>
    <row r="212" spans="1:13" x14ac:dyDescent="0.2">
      <c r="A212" s="74" t="s">
        <v>199</v>
      </c>
      <c r="B212" s="75">
        <v>2.5811894694451887</v>
      </c>
      <c r="C212" s="75">
        <v>0.26119013326370905</v>
      </c>
      <c r="D212" s="22">
        <v>-3.2798312499999951E-5</v>
      </c>
      <c r="E212" s="47"/>
      <c r="F212" s="47"/>
      <c r="G212" s="47"/>
      <c r="H212" s="28"/>
      <c r="I212" s="19"/>
      <c r="J212" s="55"/>
      <c r="K212" s="55"/>
      <c r="L212" s="57"/>
      <c r="M212" s="21"/>
    </row>
    <row r="213" spans="1:13" x14ac:dyDescent="0.2">
      <c r="A213" s="51" t="s">
        <v>200</v>
      </c>
      <c r="B213" s="15">
        <v>2.472186839517887</v>
      </c>
      <c r="C213" s="15">
        <v>0.26119013326370905</v>
      </c>
      <c r="D213" s="22">
        <v>1.2499687500000089E-5</v>
      </c>
      <c r="E213" s="47"/>
      <c r="F213" s="47"/>
      <c r="G213" s="47"/>
      <c r="H213" s="28"/>
      <c r="I213" s="19"/>
      <c r="J213" s="23"/>
      <c r="K213" s="23"/>
      <c r="L213" s="21"/>
      <c r="M213" s="21"/>
    </row>
    <row r="214" spans="1:13" x14ac:dyDescent="0.2">
      <c r="A214" s="51" t="s">
        <v>201</v>
      </c>
      <c r="B214" s="15">
        <v>6.7212893584325251</v>
      </c>
      <c r="C214" s="15">
        <v>0.26119013326370905</v>
      </c>
      <c r="D214" s="22">
        <v>3.0735587500000088E-5</v>
      </c>
      <c r="E214" s="47"/>
      <c r="F214" s="47"/>
      <c r="G214" s="47"/>
      <c r="H214" s="28"/>
      <c r="I214" s="76"/>
      <c r="J214" s="77"/>
      <c r="K214" s="77"/>
      <c r="L214" s="78"/>
      <c r="M214" s="78"/>
    </row>
    <row r="215" spans="1:13" x14ac:dyDescent="0.2">
      <c r="A215" s="51" t="s">
        <v>202</v>
      </c>
      <c r="B215" s="15">
        <v>4.2122288218460202</v>
      </c>
      <c r="C215" s="15">
        <v>0.26119013326370905</v>
      </c>
      <c r="D215" s="22">
        <v>-1.0618112499999983E-5</v>
      </c>
      <c r="E215" s="47"/>
      <c r="F215" s="47"/>
      <c r="G215" s="47"/>
      <c r="H215" s="28"/>
      <c r="I215" s="76"/>
      <c r="J215" s="77"/>
      <c r="K215" s="77"/>
      <c r="L215" s="78"/>
      <c r="M215" s="78"/>
    </row>
    <row r="216" spans="1:13" x14ac:dyDescent="0.2">
      <c r="A216" s="51" t="s">
        <v>203</v>
      </c>
      <c r="B216" s="15">
        <v>7.373664408663938</v>
      </c>
      <c r="C216" s="15">
        <v>0.46918036434377985</v>
      </c>
      <c r="D216" s="22">
        <v>-2.5322787500000037E-5</v>
      </c>
      <c r="E216" s="47"/>
      <c r="F216" s="47"/>
      <c r="G216" s="47"/>
      <c r="H216" s="28"/>
      <c r="I216" s="19"/>
      <c r="J216" s="23"/>
      <c r="K216" s="23"/>
      <c r="L216" s="21"/>
      <c r="M216" s="21"/>
    </row>
    <row r="217" spans="1:13" x14ac:dyDescent="0.2">
      <c r="A217" s="51" t="s">
        <v>204</v>
      </c>
      <c r="B217" s="15">
        <v>2.971898745988355</v>
      </c>
      <c r="C217" s="15">
        <v>0.31417727025169401</v>
      </c>
      <c r="D217" s="52">
        <v>2.9491574999999958E-5</v>
      </c>
      <c r="E217" s="47"/>
      <c r="F217" s="47"/>
      <c r="G217" s="47"/>
      <c r="H217" s="28"/>
      <c r="I217" s="19"/>
      <c r="J217" s="23"/>
      <c r="K217" s="23"/>
      <c r="L217" s="21"/>
      <c r="M217" s="21"/>
    </row>
    <row r="218" spans="1:13" x14ac:dyDescent="0.2">
      <c r="A218" s="51" t="s">
        <v>205</v>
      </c>
      <c r="B218" s="15">
        <v>1.8145846144814737</v>
      </c>
      <c r="C218" s="15">
        <v>0.1523557866125422</v>
      </c>
      <c r="D218" s="22">
        <v>1.1438950000000115E-5</v>
      </c>
      <c r="E218" s="47"/>
      <c r="F218" s="47"/>
      <c r="G218" s="47"/>
      <c r="H218" s="28"/>
      <c r="I218" s="19"/>
      <c r="J218" s="23"/>
      <c r="K218" s="23"/>
      <c r="L218" s="21"/>
      <c r="M218" s="21"/>
    </row>
    <row r="219" spans="1:13" x14ac:dyDescent="0.2">
      <c r="A219" s="51" t="s">
        <v>206</v>
      </c>
      <c r="B219" s="15">
        <v>1.7275802213694291</v>
      </c>
      <c r="C219" s="15">
        <v>0.1523557866125422</v>
      </c>
      <c r="D219" s="22">
        <v>2.3764750000000051E-5</v>
      </c>
      <c r="E219" s="47"/>
      <c r="F219" s="47"/>
      <c r="G219" s="47"/>
      <c r="H219" s="28"/>
    </row>
    <row r="220" spans="1:13" x14ac:dyDescent="0.2">
      <c r="A220" s="51" t="s">
        <v>207</v>
      </c>
      <c r="B220" s="15">
        <v>2.3796131444617785</v>
      </c>
      <c r="C220" s="15">
        <v>0.1523557866125422</v>
      </c>
      <c r="D220" s="22">
        <v>1.2563495000000012E-4</v>
      </c>
      <c r="E220" s="47"/>
      <c r="F220" s="47"/>
      <c r="G220" s="47"/>
      <c r="H220" s="28"/>
    </row>
    <row r="221" spans="1:13" x14ac:dyDescent="0.2">
      <c r="A221" s="51" t="s">
        <v>208</v>
      </c>
      <c r="B221" s="15">
        <v>2.9826435932724937</v>
      </c>
      <c r="C221" s="15">
        <v>0.1523557866125422</v>
      </c>
      <c r="D221" s="22">
        <v>-2.2592149999999932E-5</v>
      </c>
      <c r="E221" s="47"/>
      <c r="F221" s="47"/>
      <c r="G221" s="47"/>
      <c r="H221" s="28"/>
    </row>
    <row r="222" spans="1:13" x14ac:dyDescent="0.2">
      <c r="A222" s="51" t="s">
        <v>209</v>
      </c>
      <c r="B222" s="15">
        <v>1.4465660321225648</v>
      </c>
      <c r="C222" s="15">
        <v>0.1523557866125422</v>
      </c>
      <c r="D222" s="22">
        <v>5.7662500000001246E-6</v>
      </c>
      <c r="E222" s="47"/>
      <c r="F222" s="47"/>
      <c r="G222" s="47"/>
      <c r="H222" s="28"/>
    </row>
    <row r="223" spans="1:13" x14ac:dyDescent="0.2">
      <c r="A223" s="51" t="s">
        <v>210</v>
      </c>
      <c r="B223" s="15">
        <v>4.4827193365830631</v>
      </c>
      <c r="C223" s="15">
        <v>0.1523557866125422</v>
      </c>
      <c r="D223" s="22">
        <v>-4.7733499999999193E-6</v>
      </c>
      <c r="E223" s="47"/>
      <c r="F223" s="47"/>
      <c r="G223" s="47"/>
      <c r="H223" s="28"/>
    </row>
    <row r="224" spans="1:13" x14ac:dyDescent="0.2">
      <c r="A224" s="51" t="s">
        <v>211</v>
      </c>
      <c r="B224" s="15">
        <v>5.5734362658510506</v>
      </c>
      <c r="C224" s="15">
        <v>0.46918036434377985</v>
      </c>
      <c r="D224" s="54">
        <v>-8.5852875000000167E-6</v>
      </c>
      <c r="E224" s="47"/>
      <c r="F224" s="47"/>
      <c r="G224" s="47"/>
      <c r="H224" s="41"/>
    </row>
    <row r="225" spans="1:8" x14ac:dyDescent="0.2">
      <c r="A225" s="51" t="s">
        <v>212</v>
      </c>
      <c r="B225" s="15">
        <v>5.1267518557112091</v>
      </c>
      <c r="C225" s="15">
        <v>0.1523557866125422</v>
      </c>
      <c r="D225" s="22">
        <v>7.3368150000000139E-5</v>
      </c>
      <c r="E225" s="47"/>
      <c r="F225" s="47"/>
      <c r="G225" s="47"/>
      <c r="H225" s="41"/>
    </row>
    <row r="226" spans="1:8" x14ac:dyDescent="0.2">
      <c r="A226" s="35" t="s">
        <v>213</v>
      </c>
      <c r="B226" s="36"/>
      <c r="C226" s="36"/>
      <c r="D226" s="26"/>
      <c r="E226" s="47"/>
      <c r="F226" s="47"/>
      <c r="G226" s="47"/>
      <c r="H226" s="28"/>
    </row>
    <row r="227" spans="1:8" ht="13.5" thickBot="1" x14ac:dyDescent="0.25">
      <c r="A227" s="79"/>
      <c r="B227" s="80"/>
      <c r="C227" s="81"/>
      <c r="D227" s="81"/>
      <c r="E227" s="82"/>
      <c r="F227" s="82"/>
      <c r="G227" s="82"/>
      <c r="H227" s="83"/>
    </row>
    <row r="228" spans="1:8" ht="15" x14ac:dyDescent="0.2">
      <c r="A228" s="84" t="s">
        <v>214</v>
      </c>
    </row>
    <row r="229" spans="1:8" ht="15" x14ac:dyDescent="0.2">
      <c r="A229" s="84" t="s">
        <v>215</v>
      </c>
    </row>
  </sheetData>
  <pageMargins left="0.75" right="0.75" top="1" bottom="1" header="0.5" footer="0.5"/>
  <pageSetup scale="62" fitToHeight="3" orientation="portrait" horizontalDpi="4294967292" verticalDpi="4294967292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BE52E-F444-4893-83AE-B2F81B440D46}">
  <dimension ref="A1:A6"/>
  <sheetViews>
    <sheetView workbookViewId="0">
      <selection activeCell="A6" sqref="A1:A6"/>
    </sheetView>
  </sheetViews>
  <sheetFormatPr defaultRowHeight="12.75" x14ac:dyDescent="0.2"/>
  <sheetData>
    <row r="1" spans="1:1" ht="15.75" x14ac:dyDescent="0.2">
      <c r="A1" s="85" t="s">
        <v>216</v>
      </c>
    </row>
    <row r="2" spans="1:1" ht="15.75" x14ac:dyDescent="0.2">
      <c r="A2" s="85" t="s">
        <v>217</v>
      </c>
    </row>
    <row r="3" spans="1:1" ht="15.75" x14ac:dyDescent="0.2">
      <c r="A3" s="85" t="s">
        <v>218</v>
      </c>
    </row>
    <row r="4" spans="1:1" ht="15.75" x14ac:dyDescent="0.2">
      <c r="A4" s="86" t="s">
        <v>219</v>
      </c>
    </row>
    <row r="5" spans="1:1" ht="15.75" x14ac:dyDescent="0.2">
      <c r="A5" s="85" t="s">
        <v>220</v>
      </c>
    </row>
    <row r="6" spans="1:1" ht="15.75" x14ac:dyDescent="0.2">
      <c r="A6" s="85" t="s">
        <v>221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S2 WiscSIMS_results</vt:lpstr>
      <vt:lpstr>Info</vt:lpstr>
      <vt:lpstr>'Table S2 WiscSIMS_results'!Print_Titles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gottlieb</dc:creator>
  <cp:lastModifiedBy>April Leo</cp:lastModifiedBy>
  <dcterms:created xsi:type="dcterms:W3CDTF">2021-01-18T00:02:03Z</dcterms:created>
  <dcterms:modified xsi:type="dcterms:W3CDTF">2022-02-01T18:22:13Z</dcterms:modified>
</cp:coreProperties>
</file>