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G:\Geology\Editorial\Oct-2021\G48967-sLong\1-Data Repo\"/>
    </mc:Choice>
  </mc:AlternateContent>
  <xr:revisionPtr revIDLastSave="0" documentId="13_ncr:1_{66E4D98D-34EE-49AD-9A9E-7776E501C3CF}" xr6:coauthVersionLast="46" xr6:coauthVersionMax="46" xr10:uidLastSave="{00000000-0000-0000-0000-000000000000}"/>
  <bookViews>
    <workbookView xWindow="-120" yWindow="-120" windowWidth="20730" windowHeight="10215" xr2:uid="{53737CDF-48DC-4D05-AA73-FB54F403CF74}"/>
  </bookViews>
  <sheets>
    <sheet name="Sheet1" sheetId="1" r:id="rId1"/>
    <sheet name="G48967"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5" i="1" l="1"/>
  <c r="F22" i="1"/>
  <c r="F15" i="1"/>
  <c r="H14" i="1" l="1"/>
  <c r="H12" i="1" l="1"/>
  <c r="H13" i="1"/>
  <c r="G6" i="1" l="1"/>
  <c r="H6" i="1" s="1"/>
  <c r="G7" i="1"/>
  <c r="H7" i="1" s="1"/>
  <c r="G8" i="1"/>
  <c r="H8" i="1" s="1"/>
  <c r="G9" i="1"/>
  <c r="H9" i="1" s="1"/>
  <c r="G10" i="1"/>
  <c r="H10" i="1" s="1"/>
  <c r="G16" i="1"/>
  <c r="H16" i="1" s="1"/>
  <c r="G17" i="1"/>
  <c r="H17" i="1" s="1"/>
  <c r="G19" i="1"/>
  <c r="H19" i="1" s="1"/>
  <c r="G20" i="1"/>
  <c r="H20" i="1" s="1"/>
  <c r="G21" i="1"/>
  <c r="H21" i="1" s="1"/>
  <c r="G22" i="1"/>
  <c r="H22" i="1" s="1"/>
  <c r="G23" i="1"/>
  <c r="H23" i="1" s="1"/>
  <c r="G24" i="1"/>
  <c r="H24" i="1" s="1"/>
  <c r="G25" i="1"/>
  <c r="H25" i="1" s="1"/>
  <c r="G26" i="1"/>
  <c r="H26" i="1" s="1"/>
  <c r="G5" i="1"/>
  <c r="H5" i="1" s="1"/>
</calcChain>
</file>

<file path=xl/sharedStrings.xml><?xml version="1.0" encoding="utf-8"?>
<sst xmlns="http://schemas.openxmlformats.org/spreadsheetml/2006/main" count="177" uniqueCount="146">
  <si>
    <t>DeCelles et al. (2016)</t>
  </si>
  <si>
    <t>McQuarrie et al. (2019)</t>
  </si>
  <si>
    <t>McQuarrie et al. (2014)</t>
  </si>
  <si>
    <t>Parui and Bhattacharyya (2018)</t>
  </si>
  <si>
    <t>Bhattacharyya et al. (2015)</t>
  </si>
  <si>
    <t>Schelling and Arita (1991)</t>
  </si>
  <si>
    <t>Schelling (1992)</t>
  </si>
  <si>
    <t>Khanal and Robinson (2013)</t>
  </si>
  <si>
    <t>Marsyangdi, Central Nepal</t>
  </si>
  <si>
    <t>Khanal (2014)</t>
  </si>
  <si>
    <t>Robinson and Martin (2014)</t>
  </si>
  <si>
    <t>Simikot, Western Nepal</t>
  </si>
  <si>
    <t>Robinson et al. (2006)</t>
  </si>
  <si>
    <t>Chainpur, Western Nepal</t>
  </si>
  <si>
    <t>Api, Western Nepal</t>
  </si>
  <si>
    <t>Eastern Kamaun</t>
  </si>
  <si>
    <t>Mandal et al. (2019)</t>
  </si>
  <si>
    <t>Srivastava and Mitra (1994)</t>
  </si>
  <si>
    <t>Webb (2013)</t>
  </si>
  <si>
    <t>Gavillot et al. (2018)</t>
  </si>
  <si>
    <t>(km)</t>
  </si>
  <si>
    <t>Cumulative</t>
  </si>
  <si>
    <t>arc-normal</t>
  </si>
  <si>
    <t>shortening</t>
  </si>
  <si>
    <t>421-507</t>
  </si>
  <si>
    <t>234-320</t>
  </si>
  <si>
    <t>56-63</t>
  </si>
  <si>
    <t>distance (km)</t>
  </si>
  <si>
    <t>175-199</t>
  </si>
  <si>
    <t>69-72</t>
  </si>
  <si>
    <t xml:space="preserve">on </t>
  </si>
  <si>
    <t>Figure 1</t>
  </si>
  <si>
    <t>Source publication</t>
  </si>
  <si>
    <t>Cross section name and/or location</t>
  </si>
  <si>
    <t>final</t>
  </si>
  <si>
    <t>length (km)</t>
  </si>
  <si>
    <t>initial</t>
  </si>
  <si>
    <t>minimum</t>
  </si>
  <si>
    <t>percent</t>
  </si>
  <si>
    <t>Reference</t>
  </si>
  <si>
    <t>number</t>
  </si>
  <si>
    <t>structural</t>
  </si>
  <si>
    <t>Footnotes:</t>
  </si>
  <si>
    <r>
      <t>Western Arunachal Pradesh</t>
    </r>
    <r>
      <rPr>
        <vertAlign val="superscript"/>
        <sz val="11"/>
        <color theme="1"/>
        <rFont val="Calibri"/>
        <family val="2"/>
        <scheme val="minor"/>
      </rPr>
      <t>1</t>
    </r>
  </si>
  <si>
    <r>
      <t>Sakteng, Eastern Bhutan</t>
    </r>
    <r>
      <rPr>
        <vertAlign val="superscript"/>
        <sz val="11"/>
        <color theme="1"/>
        <rFont val="Calibri"/>
        <family val="2"/>
        <scheme val="minor"/>
      </rPr>
      <t>2</t>
    </r>
  </si>
  <si>
    <r>
      <t>Trashigang, Eastern Bhutan</t>
    </r>
    <r>
      <rPr>
        <vertAlign val="superscript"/>
        <sz val="11"/>
        <color theme="1"/>
        <rFont val="Calibri"/>
        <family val="2"/>
        <scheme val="minor"/>
      </rPr>
      <t>3</t>
    </r>
  </si>
  <si>
    <r>
      <t>Kuru Chu, Eastern Bhutan</t>
    </r>
    <r>
      <rPr>
        <vertAlign val="superscript"/>
        <sz val="11"/>
        <color theme="1"/>
        <rFont val="Calibri"/>
        <family val="2"/>
        <scheme val="minor"/>
      </rPr>
      <t>3</t>
    </r>
  </si>
  <si>
    <r>
      <t>Bumthang Chu, Central Bhutan</t>
    </r>
    <r>
      <rPr>
        <vertAlign val="superscript"/>
        <sz val="11"/>
        <color theme="1"/>
        <rFont val="Calibri"/>
        <family val="2"/>
        <scheme val="minor"/>
      </rPr>
      <t>3</t>
    </r>
  </si>
  <si>
    <r>
      <t>Mangde Chu, Central Bhutan</t>
    </r>
    <r>
      <rPr>
        <vertAlign val="superscript"/>
        <sz val="11"/>
        <color theme="1"/>
        <rFont val="Calibri"/>
        <family val="2"/>
        <scheme val="minor"/>
      </rPr>
      <t>3</t>
    </r>
  </si>
  <si>
    <r>
      <t>Wang Chu, Western Bhutan</t>
    </r>
    <r>
      <rPr>
        <vertAlign val="superscript"/>
        <sz val="11"/>
        <color theme="1"/>
        <rFont val="Calibri"/>
        <family val="2"/>
        <scheme val="minor"/>
      </rPr>
      <t>4</t>
    </r>
  </si>
  <si>
    <r>
      <t>Eastern Sikkim</t>
    </r>
    <r>
      <rPr>
        <vertAlign val="superscript"/>
        <sz val="11"/>
        <color theme="1"/>
        <rFont val="Calibri"/>
        <family val="2"/>
        <scheme val="minor"/>
      </rPr>
      <t>5</t>
    </r>
  </si>
  <si>
    <r>
      <t>Western Sikkim</t>
    </r>
    <r>
      <rPr>
        <vertAlign val="superscript"/>
        <sz val="11"/>
        <color theme="1"/>
        <rFont val="Calibri"/>
        <family val="2"/>
        <scheme val="minor"/>
      </rPr>
      <t>6</t>
    </r>
  </si>
  <si>
    <r>
      <t>Tamor Khola, Eastern Nepal</t>
    </r>
    <r>
      <rPr>
        <vertAlign val="superscript"/>
        <sz val="11"/>
        <color theme="1"/>
        <rFont val="Calibri"/>
        <family val="2"/>
        <scheme val="minor"/>
      </rPr>
      <t>7</t>
    </r>
  </si>
  <si>
    <r>
      <t>Ramechap, Eastern Nepal</t>
    </r>
    <r>
      <rPr>
        <vertAlign val="superscript"/>
        <sz val="11"/>
        <color theme="1"/>
        <rFont val="Calibri"/>
        <family val="2"/>
        <scheme val="minor"/>
      </rPr>
      <t>8</t>
    </r>
  </si>
  <si>
    <r>
      <t>Budhi Gandaki, Central Nepal</t>
    </r>
    <r>
      <rPr>
        <vertAlign val="superscript"/>
        <sz val="11"/>
        <color theme="1"/>
        <rFont val="Calibri"/>
        <family val="2"/>
        <scheme val="minor"/>
      </rPr>
      <t>9</t>
    </r>
  </si>
  <si>
    <r>
      <t>Kaligandaki, Central Nepal</t>
    </r>
    <r>
      <rPr>
        <vertAlign val="superscript"/>
        <sz val="11"/>
        <color theme="1"/>
        <rFont val="Calibri"/>
        <family val="2"/>
        <scheme val="minor"/>
      </rPr>
      <t>10</t>
    </r>
  </si>
  <si>
    <r>
      <t>Almora, Kumaon and Garwhal</t>
    </r>
    <r>
      <rPr>
        <vertAlign val="superscript"/>
        <sz val="11"/>
        <color theme="1"/>
        <rFont val="Calibri"/>
        <family val="2"/>
        <scheme val="minor"/>
      </rPr>
      <t>11</t>
    </r>
  </si>
  <si>
    <r>
      <t>Deoprayag, Kumaon and Garwhal</t>
    </r>
    <r>
      <rPr>
        <vertAlign val="superscript"/>
        <sz val="11"/>
        <color theme="1"/>
        <rFont val="Calibri"/>
        <family val="2"/>
        <scheme val="minor"/>
      </rPr>
      <t>12</t>
    </r>
  </si>
  <si>
    <t>145-221</t>
  </si>
  <si>
    <t>111-169</t>
  </si>
  <si>
    <t>148-211</t>
  </si>
  <si>
    <t>128-163</t>
  </si>
  <si>
    <t xml:space="preserve">Minimum </t>
  </si>
  <si>
    <t xml:space="preserve">MCT </t>
  </si>
  <si>
    <t>252-276</t>
  </si>
  <si>
    <t>115-138</t>
  </si>
  <si>
    <r>
      <t>Himachal Pradesh</t>
    </r>
    <r>
      <rPr>
        <vertAlign val="superscript"/>
        <sz val="11"/>
        <color theme="1"/>
        <rFont val="Calibri"/>
        <family val="2"/>
        <scheme val="minor"/>
      </rPr>
      <t>13</t>
    </r>
  </si>
  <si>
    <r>
      <t>Eastern Kashmir</t>
    </r>
    <r>
      <rPr>
        <vertAlign val="superscript"/>
        <sz val="11"/>
        <color theme="1"/>
        <rFont val="Calibri"/>
        <family val="2"/>
        <scheme val="minor"/>
      </rPr>
      <t>14</t>
    </r>
  </si>
  <si>
    <t>140-210</t>
  </si>
  <si>
    <t>140-175</t>
  </si>
  <si>
    <t>overlap (km)</t>
  </si>
  <si>
    <r>
      <t>area (km</t>
    </r>
    <r>
      <rPr>
        <b/>
        <vertAlign val="superscript"/>
        <sz val="11"/>
        <color theme="1"/>
        <rFont val="Calibri"/>
        <family val="2"/>
        <scheme val="minor"/>
      </rPr>
      <t>2</t>
    </r>
    <r>
      <rPr>
        <b/>
        <sz val="11"/>
        <color theme="1"/>
        <rFont val="Calibri"/>
        <family val="2"/>
        <scheme val="minor"/>
      </rPr>
      <t>)</t>
    </r>
  </si>
  <si>
    <t>Preserved</t>
  </si>
  <si>
    <t>accreted</t>
  </si>
  <si>
    <t>1191*</t>
  </si>
  <si>
    <t>1035*</t>
  </si>
  <si>
    <t>1656*</t>
  </si>
  <si>
    <t>1209*</t>
  </si>
  <si>
    <t>1572**</t>
  </si>
  <si>
    <t>1730**</t>
  </si>
  <si>
    <t>1053*</t>
  </si>
  <si>
    <t>754*</t>
  </si>
  <si>
    <t>1175*</t>
  </si>
  <si>
    <t>900*</t>
  </si>
  <si>
    <t>2559*</t>
  </si>
  <si>
    <t>2148*</t>
  </si>
  <si>
    <t>2833*</t>
  </si>
  <si>
    <t>2313*</t>
  </si>
  <si>
    <t>2515*</t>
  </si>
  <si>
    <t>1775*</t>
  </si>
  <si>
    <t>2869*</t>
  </si>
  <si>
    <t>2048*</t>
  </si>
  <si>
    <t>2370*</t>
  </si>
  <si>
    <t>1912*</t>
  </si>
  <si>
    <t>GH</t>
  </si>
  <si>
    <t>foreland</t>
  </si>
  <si>
    <t>thickness (km)</t>
  </si>
  <si>
    <t>hinterland</t>
  </si>
  <si>
    <t>23^</t>
  </si>
  <si>
    <t>18.5^</t>
  </si>
  <si>
    <t>8^</t>
  </si>
  <si>
    <t>20.5^</t>
  </si>
  <si>
    <t>17.5^</t>
  </si>
  <si>
    <t>16^</t>
  </si>
  <si>
    <t>18^</t>
  </si>
  <si>
    <t>28^</t>
  </si>
  <si>
    <t>31^</t>
  </si>
  <si>
    <t>2.5^</t>
  </si>
  <si>
    <t>5.5^</t>
  </si>
  <si>
    <t>10.5^</t>
  </si>
  <si>
    <t>2.5-5.5</t>
  </si>
  <si>
    <t>8.5^</t>
  </si>
  <si>
    <t>6.5^</t>
  </si>
  <si>
    <t>1^</t>
  </si>
  <si>
    <t>5^</t>
  </si>
  <si>
    <t>4^</t>
  </si>
  <si>
    <t xml:space="preserve"> 5-8</t>
  </si>
  <si>
    <t xml:space="preserve"> -</t>
  </si>
  <si>
    <r>
      <rPr>
        <vertAlign val="superscript"/>
        <sz val="11"/>
        <color theme="1"/>
        <rFont val="Calibri"/>
        <family val="2"/>
        <scheme val="minor"/>
      </rPr>
      <t>2</t>
    </r>
    <r>
      <rPr>
        <sz val="11"/>
        <color theme="1"/>
        <rFont val="Calibri"/>
        <family val="2"/>
        <scheme val="minor"/>
      </rPr>
      <t>Shortening was calculated using our measurements from Figure 10 of McQuarrie et al. (2019), as no shortening values were specifically reported in that paper.</t>
    </r>
  </si>
  <si>
    <r>
      <rPr>
        <vertAlign val="superscript"/>
        <sz val="11"/>
        <color theme="1"/>
        <rFont val="Calibri"/>
        <family val="2"/>
        <scheme val="minor"/>
      </rPr>
      <t>4</t>
    </r>
    <r>
      <rPr>
        <sz val="11"/>
        <color theme="1"/>
        <rFont val="Calibri"/>
        <family val="2"/>
        <scheme val="minor"/>
      </rPr>
      <t>Shortening calculated using our measurements from Figure 3A of McQuarrie et al. (2014).</t>
    </r>
  </si>
  <si>
    <r>
      <rPr>
        <vertAlign val="superscript"/>
        <sz val="11"/>
        <color theme="1"/>
        <rFont val="Calibri"/>
        <family val="2"/>
        <scheme val="minor"/>
      </rPr>
      <t>1</t>
    </r>
    <r>
      <rPr>
        <sz val="11"/>
        <color theme="1"/>
        <rFont val="Calibri"/>
        <family val="2"/>
        <scheme val="minor"/>
      </rPr>
      <t xml:space="preserve">Initial length shown here includes the restored length of the Jaishidanda Formation; if the Jaishidanda Formation is not included, initial length, shortening, and % shortening would decrease to 289 km, 146 km, </t>
    </r>
  </si>
  <si>
    <t xml:space="preserve">     and 51%, respectively. MCT structural overlap was measured from their cross section.</t>
  </si>
  <si>
    <r>
      <rPr>
        <vertAlign val="superscript"/>
        <sz val="11"/>
        <color theme="1"/>
        <rFont val="Calibri"/>
        <family val="2"/>
        <scheme val="minor"/>
      </rPr>
      <t>10</t>
    </r>
    <r>
      <rPr>
        <sz val="11"/>
        <color theme="1"/>
        <rFont val="Calibri"/>
        <family val="2"/>
        <scheme val="minor"/>
      </rPr>
      <t>Initial length, final length, and shortening values from their cross section 1 were reported (values from their cross section 2 are: final length 77 km, initial length 264-288 km, 71-73% shortening)</t>
    </r>
  </si>
  <si>
    <r>
      <rPr>
        <vertAlign val="superscript"/>
        <sz val="11"/>
        <color theme="1"/>
        <rFont val="Calibri"/>
        <family val="2"/>
        <scheme val="minor"/>
      </rPr>
      <t>11</t>
    </r>
    <r>
      <rPr>
        <sz val="11"/>
        <color theme="1"/>
        <rFont val="Calibri"/>
        <family val="2"/>
        <scheme val="minor"/>
      </rPr>
      <t>Shortening was calculated using our measurements on their cross section X-X', from pinline 1 to the northern edge of the Munsiari thrust sheet.</t>
    </r>
  </si>
  <si>
    <r>
      <rPr>
        <vertAlign val="superscript"/>
        <sz val="11"/>
        <color theme="1"/>
        <rFont val="Calibri"/>
        <family val="2"/>
        <scheme val="minor"/>
      </rPr>
      <t>12</t>
    </r>
    <r>
      <rPr>
        <sz val="11"/>
        <color theme="1"/>
        <rFont val="Calibri"/>
        <family val="2"/>
        <scheme val="minor"/>
      </rPr>
      <t xml:space="preserve">Shortening was calculated using our measurements on their cross section Y-Y', including a 309 km original length to the restored northern edge of the Tons thrust sheet, 91 km of overlap on the Ramgarh thrust, </t>
    </r>
  </si>
  <si>
    <t xml:space="preserve">     and 157 km of overlap on the Munsiari thrust.</t>
  </si>
  <si>
    <r>
      <rPr>
        <vertAlign val="superscript"/>
        <sz val="11"/>
        <color theme="1"/>
        <rFont val="Calibri"/>
        <family val="2"/>
        <scheme val="minor"/>
      </rPr>
      <t>13</t>
    </r>
    <r>
      <rPr>
        <sz val="11"/>
        <color theme="1"/>
        <rFont val="Calibri"/>
        <family val="2"/>
        <scheme val="minor"/>
      </rPr>
      <t xml:space="preserve">We used the values listed on Plate 1 of Webb (2013): final length of 202 km, original length for LH+GH+SH rocks of 720 km, and LH+GH+SH shortening of 518 km (72% ). We measured 199 km of shortening </t>
    </r>
  </si>
  <si>
    <r>
      <rPr>
        <vertAlign val="superscript"/>
        <sz val="11"/>
        <color theme="1"/>
        <rFont val="Calibri"/>
        <family val="2"/>
        <scheme val="minor"/>
      </rPr>
      <t>14</t>
    </r>
    <r>
      <rPr>
        <sz val="11"/>
        <color theme="1"/>
        <rFont val="Calibri"/>
        <family val="2"/>
        <scheme val="minor"/>
      </rPr>
      <t>Shortening was calculated using our measurements on Figure 10 of Gavillot et al. (2018).</t>
    </r>
  </si>
  <si>
    <t>*These area estimates represent a minimum, as the northern extent of the northernmost LH thrust sheet is not shown on the cross sections in the source publication.</t>
  </si>
  <si>
    <t>^Represents the minimum preserved and/or shown structural thickness measured from the source cross section.</t>
  </si>
  <si>
    <t>(minimum)</t>
  </si>
  <si>
    <t>east to west</t>
  </si>
  <si>
    <t xml:space="preserve">**The northernmost two horses of the Paro Formation were not included because we disagree with the surface geometry shown for the northern portion of this cross section, which does not account for brittle, </t>
  </si>
  <si>
    <t xml:space="preserve">     high-angle normal faulting in northwestern Bhutan.</t>
  </si>
  <si>
    <t>Long et al. (2011a)</t>
  </si>
  <si>
    <t>LH-SH</t>
  </si>
  <si>
    <t>Total LH-SH</t>
  </si>
  <si>
    <r>
      <rPr>
        <vertAlign val="superscript"/>
        <sz val="11"/>
        <color theme="1"/>
        <rFont val="Calibri"/>
        <family val="2"/>
        <scheme val="minor"/>
      </rPr>
      <t>3</t>
    </r>
    <r>
      <rPr>
        <sz val="11"/>
        <color theme="1"/>
        <rFont val="Calibri"/>
        <family val="2"/>
        <scheme val="minor"/>
      </rPr>
      <t>LH-SH final lengths differ slightly from those reported in Long et al. 2011, as these values were measured incorrectly in that paper.</t>
    </r>
  </si>
  <si>
    <r>
      <rPr>
        <vertAlign val="superscript"/>
        <sz val="11"/>
        <color theme="1"/>
        <rFont val="Calibri"/>
        <family val="2"/>
        <scheme val="minor"/>
      </rPr>
      <t>5</t>
    </r>
    <r>
      <rPr>
        <sz val="11"/>
        <color theme="1"/>
        <rFont val="Calibri"/>
        <family val="2"/>
        <scheme val="minor"/>
      </rPr>
      <t>Our calculated LH-SH percent shortening value (as measured from Figure 5 of Parui and Bhattacharyya, 2018) is lower than the 76% listed in that paper.</t>
    </r>
  </si>
  <si>
    <r>
      <rPr>
        <vertAlign val="superscript"/>
        <sz val="11"/>
        <color theme="1"/>
        <rFont val="Calibri"/>
        <family val="2"/>
        <scheme val="minor"/>
      </rPr>
      <t>6</t>
    </r>
    <r>
      <rPr>
        <sz val="11"/>
        <color theme="1"/>
        <rFont val="Calibri"/>
        <family val="2"/>
        <scheme val="minor"/>
      </rPr>
      <t>Our calculated LH-SH percent shortening value (as measured from Figure 9 of Bhattacharyya et al., 2015) is lower than the 82% listed in Parui and Bhattacharhyya (2018) for this cross section.</t>
    </r>
  </si>
  <si>
    <r>
      <rPr>
        <vertAlign val="superscript"/>
        <sz val="11"/>
        <color theme="1"/>
        <rFont val="Calibri"/>
        <family val="2"/>
        <scheme val="minor"/>
      </rPr>
      <t>7</t>
    </r>
    <r>
      <rPr>
        <sz val="11"/>
        <color theme="1"/>
        <rFont val="Calibri"/>
        <family val="2"/>
        <scheme val="minor"/>
      </rPr>
      <t xml:space="preserve">We calculated 70 km of LH-SH shortening on Figure 5 of Schelling and Arita (1991), so we just report 70 km here rather than the 45-70 km range originally presented in their paper. Projection of the Ramgarh thrust </t>
    </r>
  </si>
  <si>
    <t xml:space="preserve">     onto this cross section could increase LH-SH shortening by ~110 km (e.g., Khanal and Robinson, 2013).</t>
  </si>
  <si>
    <r>
      <rPr>
        <vertAlign val="superscript"/>
        <sz val="11"/>
        <color theme="1"/>
        <rFont val="Calibri"/>
        <family val="2"/>
        <scheme val="minor"/>
      </rPr>
      <t>8</t>
    </r>
    <r>
      <rPr>
        <sz val="11"/>
        <color theme="1"/>
        <rFont val="Calibri"/>
        <family val="2"/>
        <scheme val="minor"/>
      </rPr>
      <t>Projection of the Ramgarh thrust onto this cross section could increase LH-SH shortening by ~110 km (e.g., Khanal and Robinson, 2013).</t>
    </r>
  </si>
  <si>
    <r>
      <rPr>
        <vertAlign val="superscript"/>
        <sz val="11"/>
        <color theme="1"/>
        <rFont val="Calibri"/>
        <family val="2"/>
        <scheme val="minor"/>
      </rPr>
      <t>9</t>
    </r>
    <r>
      <rPr>
        <sz val="11"/>
        <color theme="1"/>
        <rFont val="Calibri"/>
        <family val="2"/>
        <scheme val="minor"/>
      </rPr>
      <t>LH-SH shortening was calculated by subtracting 116 km (the minimum structural overlap on the MCT) from the 531 km total GH-LH-SH shortening value listed in this paper.</t>
    </r>
  </si>
  <si>
    <t xml:space="preserve">     accommodated by emplacement of the MCT sheet (increments B, C, D); therefore, all LH-SH deformation below the MCT (increments E, F, G) accounts for 319 km of shortening. </t>
  </si>
  <si>
    <t>Long, S.P., and Robinson, D.M., 2021, Construction of the Lesser Himalayan–Subhimalayan thrust belt: The primary driver of thickening, exhumation, and high elevations in the Himalayan orogen since the middle Miocene: Geology, v. 49, https://doi.org/10.1130/G48967.1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</si>
</sst>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vertAlign val="superscript"/>
      <sz val="11"/>
      <color theme="1"/>
      <name val="Calibri"/>
      <family val="2"/>
      <scheme val="minor"/>
    </font>
    <font>
      <sz val="11"/>
      <name val="Calibri"/>
      <family val="2"/>
      <scheme val="minor"/>
    </font>
    <font>
      <b/>
      <vertAlign val="superscript"/>
      <sz val="11"/>
      <color theme="1"/>
      <name val="Calibri"/>
      <family val="2"/>
      <scheme val="minor"/>
    </font>
    <font>
      <sz val="11"/>
      <color theme="1"/>
      <name val="Calibri"/>
      <family val="2"/>
    </font>
  </fonts>
  <fills count="2">
    <fill>
      <patternFill patternType="none"/>
    </fill>
    <fill>
      <patternFill patternType="gray125"/>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3">
    <xf numFmtId="0" fontId="0" fillId="0" borderId="0" xfId="0"/>
    <xf numFmtId="0" fontId="0" fillId="0" borderId="0" xfId="0" applyFont="1"/>
    <xf numFmtId="0" fontId="0" fillId="0" borderId="0" xfId="0" applyFill="1"/>
    <xf numFmtId="2" fontId="0" fillId="0" borderId="0" xfId="0" applyNumberFormat="1"/>
    <xf numFmtId="1" fontId="0" fillId="0" borderId="0" xfId="0" applyNumberFormat="1"/>
    <xf numFmtId="1" fontId="0" fillId="0" borderId="0" xfId="0" applyNumberFormat="1" applyFont="1"/>
    <xf numFmtId="0" fontId="0" fillId="0" borderId="0" xfId="0" applyFont="1" applyFill="1"/>
    <xf numFmtId="1" fontId="0" fillId="0" borderId="0" xfId="0" applyNumberFormat="1" applyFill="1"/>
    <xf numFmtId="1" fontId="0" fillId="0" borderId="0" xfId="0" applyNumberFormat="1" applyFont="1" applyFill="1"/>
    <xf numFmtId="2" fontId="0" fillId="0" borderId="0" xfId="0" applyNumberFormat="1" applyFill="1"/>
    <xf numFmtId="0" fontId="1" fillId="0" borderId="1" xfId="0" applyFont="1" applyBorder="1" applyAlignment="1">
      <alignment horizontal="center"/>
    </xf>
    <xf numFmtId="0" fontId="1" fillId="0" borderId="2" xfId="0" applyFont="1" applyBorder="1" applyAlignment="1">
      <alignment horizontal="center"/>
    </xf>
    <xf numFmtId="1" fontId="1" fillId="0" borderId="2" xfId="0" applyNumberFormat="1" applyFont="1" applyBorder="1" applyAlignment="1">
      <alignment horizontal="center"/>
    </xf>
    <xf numFmtId="1" fontId="1" fillId="0" borderId="3" xfId="0" applyNumberFormat="1" applyFont="1" applyFill="1" applyBorder="1" applyAlignment="1">
      <alignment horizontal="center"/>
    </xf>
    <xf numFmtId="0" fontId="1" fillId="0" borderId="4" xfId="0" applyFont="1" applyBorder="1" applyAlignment="1">
      <alignment horizontal="center"/>
    </xf>
    <xf numFmtId="0" fontId="1" fillId="0" borderId="0" xfId="0" applyFont="1" applyBorder="1" applyAlignment="1">
      <alignment horizontal="center"/>
    </xf>
    <xf numFmtId="1" fontId="1" fillId="0" borderId="0" xfId="0" applyNumberFormat="1" applyFont="1" applyBorder="1" applyAlignment="1">
      <alignment horizontal="center"/>
    </xf>
    <xf numFmtId="1" fontId="1" fillId="0" borderId="5" xfId="0" applyNumberFormat="1" applyFont="1" applyFill="1"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0" xfId="0" applyFont="1" applyBorder="1" applyAlignment="1">
      <alignment horizontal="center"/>
    </xf>
    <xf numFmtId="1" fontId="0" fillId="0" borderId="0" xfId="0" applyNumberFormat="1" applyFont="1" applyBorder="1" applyAlignment="1">
      <alignment horizontal="center"/>
    </xf>
    <xf numFmtId="0" fontId="0" fillId="0" borderId="0" xfId="0" applyFont="1" applyFill="1" applyBorder="1" applyAlignment="1">
      <alignment horizontal="center"/>
    </xf>
    <xf numFmtId="1" fontId="0" fillId="0" borderId="0" xfId="0" applyNumberFormat="1" applyBorder="1" applyAlignment="1">
      <alignment horizontal="center"/>
    </xf>
    <xf numFmtId="0" fontId="0" fillId="0" borderId="0" xfId="0" applyFill="1" applyBorder="1" applyAlignment="1">
      <alignment horizontal="center"/>
    </xf>
    <xf numFmtId="1" fontId="0" fillId="0" borderId="0" xfId="0" applyNumberFormat="1" applyFill="1" applyBorder="1" applyAlignment="1">
      <alignment horizontal="center"/>
    </xf>
    <xf numFmtId="0" fontId="0" fillId="0" borderId="4" xfId="0" applyFill="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1" fontId="0" fillId="0" borderId="7" xfId="0" applyNumberFormat="1" applyBorder="1" applyAlignment="1">
      <alignment horizontal="center"/>
    </xf>
    <xf numFmtId="0" fontId="0" fillId="0" borderId="7" xfId="0" applyFill="1" applyBorder="1" applyAlignment="1">
      <alignment horizontal="center"/>
    </xf>
    <xf numFmtId="0" fontId="0" fillId="0" borderId="7" xfId="0" applyFont="1" applyFill="1" applyBorder="1" applyAlignment="1">
      <alignment horizontal="center"/>
    </xf>
    <xf numFmtId="1" fontId="0" fillId="0" borderId="7" xfId="0" applyNumberFormat="1" applyFill="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1" fontId="1" fillId="0" borderId="7" xfId="0" applyNumberFormat="1" applyFont="1" applyBorder="1" applyAlignment="1">
      <alignment horizontal="center"/>
    </xf>
    <xf numFmtId="1" fontId="1" fillId="0" borderId="0" xfId="0" applyNumberFormat="1" applyFont="1" applyFill="1" applyBorder="1" applyAlignment="1">
      <alignment horizontal="center"/>
    </xf>
    <xf numFmtId="1" fontId="1" fillId="0" borderId="2" xfId="0" applyNumberFormat="1" applyFont="1" applyFill="1" applyBorder="1" applyAlignment="1">
      <alignment horizontal="center"/>
    </xf>
    <xf numFmtId="1" fontId="1" fillId="0" borderId="7" xfId="0" applyNumberFormat="1" applyFont="1" applyFill="1" applyBorder="1" applyAlignment="1">
      <alignment horizontal="center"/>
    </xf>
    <xf numFmtId="1" fontId="3" fillId="0" borderId="0" xfId="0" applyNumberFormat="1" applyFont="1" applyFill="1" applyBorder="1" applyAlignment="1">
      <alignment horizontal="center"/>
    </xf>
    <xf numFmtId="1" fontId="0" fillId="0" borderId="2" xfId="0" applyNumberFormat="1" applyFont="1" applyFill="1" applyBorder="1" applyAlignment="1">
      <alignment horizontal="center"/>
    </xf>
    <xf numFmtId="0" fontId="0" fillId="0" borderId="2" xfId="0" applyBorder="1"/>
    <xf numFmtId="1" fontId="0" fillId="0" borderId="3" xfId="0" applyNumberFormat="1" applyFont="1" applyFill="1" applyBorder="1" applyAlignment="1">
      <alignment horizontal="center"/>
    </xf>
    <xf numFmtId="0" fontId="0" fillId="0" borderId="5" xfId="0" applyFont="1" applyFill="1" applyBorder="1" applyAlignment="1">
      <alignment horizontal="center"/>
    </xf>
    <xf numFmtId="0" fontId="0" fillId="0" borderId="8" xfId="0" applyFont="1" applyFill="1" applyBorder="1" applyAlignment="1">
      <alignment horizontal="center"/>
    </xf>
    <xf numFmtId="0" fontId="0" fillId="0" borderId="0" xfId="0" applyBorder="1"/>
    <xf numFmtId="1" fontId="0" fillId="0" borderId="0" xfId="0" applyNumberFormat="1" applyBorder="1"/>
    <xf numFmtId="0" fontId="0" fillId="0" borderId="1" xfId="0" applyBorder="1"/>
    <xf numFmtId="0" fontId="0" fillId="0" borderId="2" xfId="0" applyFont="1" applyBorder="1"/>
    <xf numFmtId="1" fontId="0" fillId="0" borderId="2" xfId="0" applyNumberFormat="1" applyBorder="1"/>
    <xf numFmtId="0" fontId="0" fillId="0" borderId="3" xfId="0" applyBorder="1"/>
    <xf numFmtId="0" fontId="0" fillId="0" borderId="4" xfId="0" applyFill="1" applyBorder="1"/>
    <xf numFmtId="0" fontId="0" fillId="0" borderId="0" xfId="0" applyFill="1" applyBorder="1"/>
    <xf numFmtId="0" fontId="0" fillId="0" borderId="0" xfId="0" applyFont="1" applyFill="1" applyBorder="1"/>
    <xf numFmtId="0" fontId="0" fillId="0" borderId="5" xfId="0" applyBorder="1"/>
    <xf numFmtId="1" fontId="0" fillId="0" borderId="0" xfId="0" applyNumberFormat="1" applyFill="1" applyBorder="1"/>
    <xf numFmtId="0" fontId="0" fillId="0" borderId="5" xfId="0" applyFill="1" applyBorder="1"/>
    <xf numFmtId="0" fontId="0" fillId="0" borderId="6" xfId="0" applyFill="1" applyBorder="1"/>
    <xf numFmtId="0" fontId="0" fillId="0" borderId="7" xfId="0" applyFill="1" applyBorder="1"/>
    <xf numFmtId="1" fontId="0" fillId="0" borderId="7" xfId="0" applyNumberFormat="1" applyFill="1" applyBorder="1"/>
    <xf numFmtId="0" fontId="0" fillId="0" borderId="8" xfId="0" applyFill="1" applyBorder="1"/>
    <xf numFmtId="1" fontId="1" fillId="0" borderId="8" xfId="0" applyNumberFormat="1" applyFont="1" applyFill="1" applyBorder="1" applyAlignment="1">
      <alignment horizontal="center"/>
    </xf>
    <xf numFmtId="0" fontId="5"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F2F2F-9BE4-4570-A5D8-AEFDCDEAFABC}">
  <sheetPr>
    <pageSetUpPr fitToPage="1"/>
  </sheetPr>
  <dimension ref="A1:AM59"/>
  <sheetViews>
    <sheetView tabSelected="1" workbookViewId="0">
      <selection activeCell="P17" sqref="P17"/>
    </sheetView>
  </sheetViews>
  <sheetFormatPr defaultRowHeight="15" x14ac:dyDescent="0.25"/>
  <cols>
    <col min="1" max="1" width="9.7109375" customWidth="1"/>
    <col min="2" max="2" width="31.7109375" customWidth="1"/>
    <col min="3" max="3" width="27.5703125" customWidth="1"/>
    <col min="4" max="4" width="13.85546875" customWidth="1"/>
    <col min="5" max="5" width="10.85546875" customWidth="1"/>
    <col min="6" max="6" width="11" customWidth="1"/>
    <col min="7" max="7" width="10.7109375" customWidth="1"/>
    <col min="8" max="10" width="10.7109375" style="4" customWidth="1"/>
    <col min="11" max="11" width="11.85546875" style="4" customWidth="1"/>
    <col min="12" max="12" width="13.7109375" customWidth="1"/>
    <col min="13" max="13" width="14.140625" customWidth="1"/>
    <col min="14" max="14" width="11.5703125" customWidth="1"/>
    <col min="15" max="16" width="13.42578125" style="4" customWidth="1"/>
    <col min="17" max="17" width="14.140625" style="4" customWidth="1"/>
    <col min="18" max="18" width="13.42578125" customWidth="1"/>
    <col min="21" max="24" width="9.140625" style="3"/>
    <col min="27" max="27" width="11.5703125" customWidth="1"/>
    <col min="28" max="28" width="11.85546875" customWidth="1"/>
    <col min="29" max="29" width="11.5703125" customWidth="1"/>
    <col min="30" max="30" width="13.5703125" customWidth="1"/>
    <col min="33" max="33" width="10.85546875" customWidth="1"/>
    <col min="34" max="34" width="10.85546875" style="4" customWidth="1"/>
    <col min="35" max="35" width="11.7109375" customWidth="1"/>
    <col min="36" max="36" width="10.7109375" style="4" customWidth="1"/>
    <col min="37" max="37" width="11.28515625" style="4" customWidth="1"/>
    <col min="38" max="38" width="13.5703125" customWidth="1"/>
    <col min="39" max="39" width="13.7109375" customWidth="1"/>
  </cols>
  <sheetData>
    <row r="1" spans="1:39" x14ac:dyDescent="0.25">
      <c r="A1" s="10" t="s">
        <v>39</v>
      </c>
      <c r="B1" s="11"/>
      <c r="C1" s="11"/>
      <c r="D1" s="11" t="s">
        <v>21</v>
      </c>
      <c r="E1" s="11"/>
      <c r="F1" s="11"/>
      <c r="G1" s="11" t="s">
        <v>135</v>
      </c>
      <c r="H1" s="12" t="s">
        <v>135</v>
      </c>
      <c r="I1" s="12" t="s">
        <v>136</v>
      </c>
      <c r="J1" s="12" t="s">
        <v>72</v>
      </c>
      <c r="K1" s="37" t="s">
        <v>62</v>
      </c>
      <c r="L1" s="37" t="s">
        <v>94</v>
      </c>
      <c r="M1" s="13" t="s">
        <v>94</v>
      </c>
      <c r="N1" s="2"/>
      <c r="O1" s="7"/>
      <c r="P1" s="7"/>
      <c r="Q1" s="7"/>
      <c r="R1" s="2"/>
      <c r="S1" s="2"/>
      <c r="T1" s="2"/>
      <c r="U1" s="9"/>
      <c r="V1" s="2"/>
      <c r="W1" s="2"/>
      <c r="X1" s="9"/>
      <c r="Y1" s="2"/>
      <c r="Z1" s="2"/>
      <c r="AA1" s="2"/>
      <c r="AB1" s="2"/>
      <c r="AC1" s="2"/>
      <c r="AD1" s="2"/>
      <c r="AE1" s="2"/>
      <c r="AF1" s="2"/>
      <c r="AG1" s="2"/>
    </row>
    <row r="2" spans="1:39" x14ac:dyDescent="0.25">
      <c r="A2" s="14" t="s">
        <v>40</v>
      </c>
      <c r="B2" s="15"/>
      <c r="C2" s="15"/>
      <c r="D2" s="15" t="s">
        <v>131</v>
      </c>
      <c r="E2" s="15" t="s">
        <v>135</v>
      </c>
      <c r="F2" s="15" t="s">
        <v>135</v>
      </c>
      <c r="G2" s="15" t="s">
        <v>37</v>
      </c>
      <c r="H2" s="16" t="s">
        <v>37</v>
      </c>
      <c r="I2" s="16" t="s">
        <v>73</v>
      </c>
      <c r="J2" s="16" t="s">
        <v>135</v>
      </c>
      <c r="K2" s="36" t="s">
        <v>63</v>
      </c>
      <c r="L2" s="36" t="s">
        <v>95</v>
      </c>
      <c r="M2" s="17" t="s">
        <v>97</v>
      </c>
      <c r="N2" s="2"/>
      <c r="O2" s="7"/>
      <c r="P2" s="7"/>
      <c r="Q2" s="7"/>
      <c r="R2" s="2"/>
      <c r="S2" s="2"/>
      <c r="T2" s="2"/>
      <c r="U2" s="9"/>
      <c r="V2" s="2"/>
      <c r="W2" s="2"/>
      <c r="X2" s="9"/>
      <c r="Y2" s="2"/>
      <c r="Z2" s="2"/>
      <c r="AA2" s="2"/>
      <c r="AB2" s="2"/>
      <c r="AC2" s="2"/>
      <c r="AD2" s="2"/>
      <c r="AE2" s="2"/>
      <c r="AF2" s="2"/>
      <c r="AG2" s="2"/>
      <c r="AL2" s="4"/>
      <c r="AM2" s="4"/>
    </row>
    <row r="3" spans="1:39" ht="17.25" x14ac:dyDescent="0.25">
      <c r="A3" s="14" t="s">
        <v>30</v>
      </c>
      <c r="B3" s="15"/>
      <c r="C3" s="15"/>
      <c r="D3" s="15" t="s">
        <v>22</v>
      </c>
      <c r="E3" s="15" t="s">
        <v>34</v>
      </c>
      <c r="F3" s="15" t="s">
        <v>36</v>
      </c>
      <c r="G3" s="15" t="s">
        <v>23</v>
      </c>
      <c r="H3" s="16" t="s">
        <v>38</v>
      </c>
      <c r="I3" s="16" t="s">
        <v>71</v>
      </c>
      <c r="J3" s="16" t="s">
        <v>73</v>
      </c>
      <c r="K3" s="36" t="s">
        <v>41</v>
      </c>
      <c r="L3" s="36" t="s">
        <v>41</v>
      </c>
      <c r="M3" s="17" t="s">
        <v>41</v>
      </c>
      <c r="N3" s="2"/>
      <c r="O3" s="2"/>
      <c r="P3" s="2"/>
      <c r="Q3" s="7"/>
      <c r="R3" s="2"/>
      <c r="S3" s="2"/>
      <c r="T3" s="2"/>
      <c r="U3" s="9"/>
      <c r="V3" s="2"/>
      <c r="W3" s="2"/>
      <c r="X3" s="9"/>
      <c r="Y3" s="2"/>
      <c r="Z3" s="2"/>
      <c r="AA3" s="2"/>
      <c r="AB3" s="2"/>
      <c r="AC3" s="2"/>
      <c r="AD3" s="2"/>
      <c r="AE3" s="2"/>
      <c r="AF3" s="2"/>
      <c r="AG3" s="2"/>
      <c r="AL3" s="4"/>
      <c r="AM3" s="4"/>
    </row>
    <row r="4" spans="1:39" ht="17.25" x14ac:dyDescent="0.25">
      <c r="A4" s="33" t="s">
        <v>31</v>
      </c>
      <c r="B4" s="34" t="s">
        <v>33</v>
      </c>
      <c r="C4" s="34" t="s">
        <v>32</v>
      </c>
      <c r="D4" s="34" t="s">
        <v>27</v>
      </c>
      <c r="E4" s="34" t="s">
        <v>35</v>
      </c>
      <c r="F4" s="34" t="s">
        <v>35</v>
      </c>
      <c r="G4" s="34" t="s">
        <v>20</v>
      </c>
      <c r="H4" s="35" t="s">
        <v>23</v>
      </c>
      <c r="I4" s="35" t="s">
        <v>130</v>
      </c>
      <c r="J4" s="35" t="s">
        <v>71</v>
      </c>
      <c r="K4" s="38" t="s">
        <v>70</v>
      </c>
      <c r="L4" s="38" t="s">
        <v>96</v>
      </c>
      <c r="M4" s="61" t="s">
        <v>96</v>
      </c>
      <c r="N4" s="2"/>
      <c r="O4" s="2"/>
      <c r="P4" s="2"/>
      <c r="Q4" s="2"/>
      <c r="R4" s="2"/>
      <c r="S4" s="2"/>
      <c r="T4" s="2"/>
      <c r="U4" s="9"/>
      <c r="V4" s="2"/>
      <c r="W4" s="2"/>
      <c r="X4" s="9"/>
      <c r="Y4" s="2"/>
      <c r="Z4" s="2"/>
      <c r="AA4" s="2"/>
      <c r="AB4" s="2"/>
      <c r="AC4" s="2"/>
      <c r="AD4" s="2"/>
      <c r="AE4" s="2"/>
      <c r="AF4" s="2"/>
      <c r="AG4" s="2"/>
      <c r="AL4" s="4"/>
      <c r="AM4" s="4"/>
    </row>
    <row r="5" spans="1:39" ht="17.25" x14ac:dyDescent="0.25">
      <c r="A5" s="18">
        <v>1</v>
      </c>
      <c r="B5" s="19" t="s">
        <v>43</v>
      </c>
      <c r="C5" s="20" t="s">
        <v>0</v>
      </c>
      <c r="D5" s="21">
        <v>0</v>
      </c>
      <c r="E5" s="22">
        <v>143</v>
      </c>
      <c r="F5" s="22">
        <v>394</v>
      </c>
      <c r="G5" s="22">
        <f>F5-E5</f>
        <v>251</v>
      </c>
      <c r="H5" s="23">
        <f>(G5/F5)*100</f>
        <v>63.705583756345177</v>
      </c>
      <c r="I5" s="23">
        <v>1452</v>
      </c>
      <c r="J5" s="23">
        <v>1231</v>
      </c>
      <c r="K5" s="25">
        <v>110</v>
      </c>
      <c r="L5" s="40" t="s">
        <v>112</v>
      </c>
      <c r="M5" s="42">
        <v>21</v>
      </c>
      <c r="N5" s="6"/>
      <c r="O5" s="8"/>
      <c r="P5" s="8"/>
      <c r="Q5" s="8"/>
      <c r="R5" s="2"/>
      <c r="S5" s="2"/>
      <c r="T5" s="2"/>
      <c r="U5" s="9"/>
      <c r="V5" s="9"/>
      <c r="W5" s="9"/>
      <c r="X5" s="9"/>
      <c r="Y5" s="2"/>
      <c r="Z5" s="2"/>
      <c r="AA5" s="2"/>
      <c r="AB5" s="2"/>
      <c r="AC5" s="2"/>
      <c r="AD5" s="2"/>
      <c r="AE5" s="2"/>
      <c r="AF5" s="2"/>
      <c r="AG5" s="2"/>
      <c r="AL5" s="4"/>
      <c r="AM5" s="4"/>
    </row>
    <row r="6" spans="1:39" ht="17.25" x14ac:dyDescent="0.25">
      <c r="A6" s="18">
        <v>2</v>
      </c>
      <c r="B6" s="19" t="s">
        <v>44</v>
      </c>
      <c r="C6" s="19" t="s">
        <v>1</v>
      </c>
      <c r="D6" s="23">
        <v>60.047248471372981</v>
      </c>
      <c r="E6" s="24">
        <v>135</v>
      </c>
      <c r="F6" s="24">
        <v>284</v>
      </c>
      <c r="G6" s="22">
        <f t="shared" ref="G6:G26" si="0">F6-E6</f>
        <v>149</v>
      </c>
      <c r="H6" s="25">
        <f t="shared" ref="H6:H26" si="1">(G6/F6)*100</f>
        <v>52.464788732394361</v>
      </c>
      <c r="I6" s="25" t="s">
        <v>74</v>
      </c>
      <c r="J6" s="25" t="s">
        <v>75</v>
      </c>
      <c r="K6" s="25">
        <v>102</v>
      </c>
      <c r="L6" s="22">
        <v>6.5</v>
      </c>
      <c r="M6" s="43" t="s">
        <v>98</v>
      </c>
      <c r="N6" s="6"/>
      <c r="O6" s="8"/>
      <c r="P6" s="8"/>
      <c r="Q6" s="8"/>
      <c r="R6" s="2"/>
      <c r="S6" s="2"/>
      <c r="T6" s="2"/>
      <c r="U6" s="9"/>
      <c r="V6" s="9"/>
      <c r="W6" s="9"/>
      <c r="X6" s="9"/>
      <c r="Y6" s="2"/>
      <c r="Z6" s="2"/>
      <c r="AA6" s="2"/>
      <c r="AB6" s="2"/>
      <c r="AC6" s="2"/>
      <c r="AD6" s="2"/>
      <c r="AE6" s="2"/>
      <c r="AF6" s="2"/>
      <c r="AG6" s="2"/>
      <c r="AL6" s="4"/>
      <c r="AM6" s="4"/>
    </row>
    <row r="7" spans="1:39" ht="17.25" x14ac:dyDescent="0.25">
      <c r="A7" s="18">
        <v>3</v>
      </c>
      <c r="B7" s="19" t="s">
        <v>45</v>
      </c>
      <c r="C7" s="19" t="s">
        <v>134</v>
      </c>
      <c r="D7" s="23">
        <v>104.59977765425236</v>
      </c>
      <c r="E7" s="24">
        <v>124</v>
      </c>
      <c r="F7" s="24">
        <v>401</v>
      </c>
      <c r="G7" s="22">
        <f t="shared" si="0"/>
        <v>277</v>
      </c>
      <c r="H7" s="25">
        <f t="shared" si="1"/>
        <v>69.077306733167092</v>
      </c>
      <c r="I7" s="25">
        <v>1112</v>
      </c>
      <c r="J7" s="25">
        <v>902</v>
      </c>
      <c r="K7" s="25">
        <v>97</v>
      </c>
      <c r="L7" s="22" t="s">
        <v>112</v>
      </c>
      <c r="M7" s="43" t="s">
        <v>99</v>
      </c>
      <c r="N7" s="6"/>
      <c r="O7" s="8"/>
      <c r="P7" s="8"/>
      <c r="Q7" s="8"/>
      <c r="R7" s="2"/>
      <c r="S7" s="2"/>
      <c r="T7" s="2"/>
      <c r="U7" s="9"/>
      <c r="V7" s="9"/>
      <c r="W7" s="9"/>
      <c r="X7" s="9"/>
      <c r="Y7" s="2"/>
      <c r="Z7" s="2"/>
      <c r="AA7" s="2"/>
      <c r="AB7" s="2"/>
      <c r="AC7" s="2"/>
      <c r="AD7" s="2"/>
      <c r="AE7" s="2"/>
      <c r="AF7" s="2"/>
      <c r="AG7" s="2"/>
      <c r="AL7" s="4"/>
      <c r="AM7" s="4"/>
    </row>
    <row r="8" spans="1:39" ht="17.25" x14ac:dyDescent="0.25">
      <c r="A8" s="18">
        <v>4</v>
      </c>
      <c r="B8" s="19" t="s">
        <v>46</v>
      </c>
      <c r="C8" s="19" t="s">
        <v>134</v>
      </c>
      <c r="D8" s="23">
        <v>145.09449694274596</v>
      </c>
      <c r="E8" s="24">
        <v>132</v>
      </c>
      <c r="F8" s="24">
        <v>406</v>
      </c>
      <c r="G8" s="22">
        <f t="shared" si="0"/>
        <v>274</v>
      </c>
      <c r="H8" s="25">
        <f t="shared" si="1"/>
        <v>67.487684729064028</v>
      </c>
      <c r="I8" s="25" t="s">
        <v>76</v>
      </c>
      <c r="J8" s="25" t="s">
        <v>77</v>
      </c>
      <c r="K8" s="25">
        <v>107</v>
      </c>
      <c r="L8" s="22" t="s">
        <v>117</v>
      </c>
      <c r="M8" s="43" t="s">
        <v>101</v>
      </c>
      <c r="N8" s="6"/>
      <c r="O8" s="8"/>
      <c r="P8" s="8"/>
      <c r="Q8" s="8"/>
      <c r="R8" s="2"/>
      <c r="S8" s="2"/>
      <c r="T8" s="2"/>
      <c r="U8" s="9"/>
      <c r="V8" s="9"/>
      <c r="W8" s="9"/>
      <c r="X8" s="9"/>
      <c r="Y8" s="2"/>
      <c r="Z8" s="2"/>
      <c r="AA8" s="2"/>
      <c r="AB8" s="2"/>
      <c r="AC8" s="2"/>
      <c r="AD8" s="2"/>
      <c r="AE8" s="2"/>
      <c r="AF8" s="2"/>
      <c r="AG8" s="2"/>
      <c r="AL8" s="4"/>
      <c r="AM8" s="4"/>
    </row>
    <row r="9" spans="1:39" ht="17.25" x14ac:dyDescent="0.25">
      <c r="A9" s="18">
        <v>5</v>
      </c>
      <c r="B9" s="19" t="s">
        <v>47</v>
      </c>
      <c r="C9" s="19" t="s">
        <v>134</v>
      </c>
      <c r="D9" s="23">
        <v>177.19566425792107</v>
      </c>
      <c r="E9" s="24">
        <v>138</v>
      </c>
      <c r="F9" s="24">
        <v>312</v>
      </c>
      <c r="G9" s="22">
        <f t="shared" si="0"/>
        <v>174</v>
      </c>
      <c r="H9" s="25">
        <f t="shared" si="1"/>
        <v>55.769230769230774</v>
      </c>
      <c r="I9" s="25">
        <v>705</v>
      </c>
      <c r="J9" s="25">
        <v>611</v>
      </c>
      <c r="K9" s="25">
        <v>140</v>
      </c>
      <c r="L9" s="22">
        <v>8</v>
      </c>
      <c r="M9" s="43" t="s">
        <v>102</v>
      </c>
      <c r="N9" s="6"/>
      <c r="O9" s="8"/>
      <c r="P9" s="8"/>
      <c r="Q9" s="8"/>
      <c r="R9" s="2"/>
      <c r="S9" s="2"/>
      <c r="T9" s="2"/>
      <c r="U9" s="9"/>
      <c r="V9" s="9"/>
      <c r="W9" s="9"/>
      <c r="X9" s="9"/>
      <c r="Y9" s="2"/>
      <c r="Z9" s="2"/>
      <c r="AA9" s="2"/>
      <c r="AB9" s="2"/>
      <c r="AC9" s="2"/>
      <c r="AD9" s="2"/>
      <c r="AE9" s="2"/>
      <c r="AF9" s="2"/>
      <c r="AG9" s="2"/>
      <c r="AL9" s="4"/>
      <c r="AM9" s="4"/>
    </row>
    <row r="10" spans="1:39" ht="17.25" x14ac:dyDescent="0.25">
      <c r="A10" s="18">
        <v>6</v>
      </c>
      <c r="B10" s="19" t="s">
        <v>48</v>
      </c>
      <c r="C10" s="19" t="s">
        <v>134</v>
      </c>
      <c r="D10" s="23">
        <v>225.31962201222902</v>
      </c>
      <c r="E10" s="24">
        <v>146</v>
      </c>
      <c r="F10" s="24">
        <v>342</v>
      </c>
      <c r="G10" s="22">
        <f t="shared" si="0"/>
        <v>196</v>
      </c>
      <c r="H10" s="25">
        <f t="shared" si="1"/>
        <v>57.309941520467831</v>
      </c>
      <c r="I10" s="25">
        <v>780</v>
      </c>
      <c r="J10" s="25">
        <v>723</v>
      </c>
      <c r="K10" s="25">
        <v>156</v>
      </c>
      <c r="L10" s="22">
        <v>5.5</v>
      </c>
      <c r="M10" s="43" t="s">
        <v>103</v>
      </c>
      <c r="N10" s="6"/>
      <c r="O10" s="8"/>
      <c r="P10" s="8"/>
      <c r="Q10" s="8"/>
      <c r="R10" s="2"/>
      <c r="S10" s="2"/>
      <c r="T10" s="2"/>
      <c r="U10" s="9"/>
      <c r="V10" s="9"/>
      <c r="W10" s="9"/>
      <c r="X10" s="9"/>
      <c r="Y10" s="2"/>
      <c r="Z10" s="2"/>
      <c r="AA10" s="2"/>
      <c r="AB10" s="2"/>
      <c r="AC10" s="2"/>
      <c r="AD10" s="2"/>
      <c r="AE10" s="2"/>
      <c r="AF10" s="2"/>
      <c r="AG10" s="2"/>
      <c r="AL10" s="4"/>
      <c r="AM10" s="4"/>
    </row>
    <row r="11" spans="1:39" ht="17.25" x14ac:dyDescent="0.25">
      <c r="A11" s="18">
        <v>7</v>
      </c>
      <c r="B11" s="19" t="s">
        <v>49</v>
      </c>
      <c r="C11" s="19" t="s">
        <v>2</v>
      </c>
      <c r="D11" s="23">
        <v>362.20122290161203</v>
      </c>
      <c r="E11" s="24">
        <v>187</v>
      </c>
      <c r="F11" s="24" t="s">
        <v>24</v>
      </c>
      <c r="G11" s="22" t="s">
        <v>25</v>
      </c>
      <c r="H11" s="25" t="s">
        <v>26</v>
      </c>
      <c r="I11" s="25" t="s">
        <v>79</v>
      </c>
      <c r="J11" s="25" t="s">
        <v>78</v>
      </c>
      <c r="K11" s="39">
        <v>173</v>
      </c>
      <c r="L11" s="22" t="s">
        <v>100</v>
      </c>
      <c r="M11" s="43">
        <v>6.5</v>
      </c>
      <c r="N11" s="6"/>
      <c r="O11" s="8"/>
      <c r="P11" s="8"/>
      <c r="Q11" s="8"/>
      <c r="R11" s="2"/>
      <c r="S11" s="2"/>
      <c r="T11" s="2"/>
      <c r="U11" s="9"/>
      <c r="V11" s="9"/>
      <c r="W11" s="9"/>
      <c r="X11" s="9"/>
      <c r="Y11" s="2"/>
      <c r="Z11" s="2"/>
      <c r="AA11" s="2"/>
      <c r="AB11" s="2"/>
      <c r="AC11" s="2"/>
      <c r="AD11" s="2"/>
      <c r="AE11" s="2"/>
      <c r="AF11" s="2"/>
      <c r="AG11" s="2"/>
      <c r="AL11" s="4"/>
      <c r="AM11" s="4"/>
    </row>
    <row r="12" spans="1:39" ht="17.25" x14ac:dyDescent="0.25">
      <c r="A12" s="18">
        <v>8</v>
      </c>
      <c r="B12" s="19" t="s">
        <v>50</v>
      </c>
      <c r="C12" s="19" t="s">
        <v>3</v>
      </c>
      <c r="D12" s="23">
        <v>458.8243468593663</v>
      </c>
      <c r="E12" s="24">
        <v>123</v>
      </c>
      <c r="F12" s="19">
        <v>413</v>
      </c>
      <c r="G12" s="20">
        <v>290</v>
      </c>
      <c r="H12" s="25">
        <f t="shared" si="1"/>
        <v>70.217917675544797</v>
      </c>
      <c r="I12" s="25" t="s">
        <v>80</v>
      </c>
      <c r="J12" s="25" t="s">
        <v>81</v>
      </c>
      <c r="K12" s="25">
        <v>113</v>
      </c>
      <c r="L12" s="22" t="s">
        <v>117</v>
      </c>
      <c r="M12" s="43">
        <v>15</v>
      </c>
      <c r="N12" s="6"/>
      <c r="O12" s="8"/>
      <c r="P12" s="8"/>
      <c r="Q12" s="8"/>
      <c r="R12" s="2"/>
      <c r="S12" s="2"/>
      <c r="T12" s="2"/>
      <c r="U12" s="9"/>
      <c r="V12" s="9"/>
      <c r="W12" s="9"/>
      <c r="X12" s="9"/>
      <c r="Y12" s="2"/>
      <c r="Z12" s="2"/>
      <c r="AA12" s="2"/>
      <c r="AB12" s="2"/>
      <c r="AC12" s="2"/>
      <c r="AD12" s="2"/>
      <c r="AE12" s="2"/>
      <c r="AF12" s="2"/>
      <c r="AG12" s="2"/>
      <c r="AL12" s="4"/>
      <c r="AM12" s="4"/>
    </row>
    <row r="13" spans="1:39" ht="17.25" x14ac:dyDescent="0.25">
      <c r="A13" s="18">
        <v>9</v>
      </c>
      <c r="B13" s="19" t="s">
        <v>51</v>
      </c>
      <c r="C13" s="19" t="s">
        <v>4</v>
      </c>
      <c r="D13" s="23">
        <v>486.54808226792659</v>
      </c>
      <c r="E13" s="24">
        <v>109</v>
      </c>
      <c r="F13" s="19">
        <v>441</v>
      </c>
      <c r="G13" s="20">
        <v>332</v>
      </c>
      <c r="H13" s="25">
        <f t="shared" si="1"/>
        <v>75.283446712018147</v>
      </c>
      <c r="I13" s="25" t="s">
        <v>82</v>
      </c>
      <c r="J13" s="25" t="s">
        <v>83</v>
      </c>
      <c r="K13" s="25">
        <v>118</v>
      </c>
      <c r="L13" s="22" t="s">
        <v>113</v>
      </c>
      <c r="M13" s="43" t="s">
        <v>104</v>
      </c>
      <c r="N13" s="6"/>
      <c r="O13" s="8"/>
      <c r="P13" s="8"/>
      <c r="Q13" s="8"/>
      <c r="R13" s="2"/>
      <c r="S13" s="2"/>
      <c r="T13" s="2"/>
      <c r="U13" s="9"/>
      <c r="V13" s="9"/>
      <c r="W13" s="9"/>
      <c r="X13" s="9"/>
      <c r="Y13" s="2"/>
      <c r="Z13" s="2"/>
      <c r="AA13" s="2"/>
      <c r="AB13" s="2"/>
      <c r="AC13" s="2"/>
      <c r="AD13" s="2"/>
      <c r="AE13" s="2"/>
      <c r="AF13" s="2"/>
      <c r="AG13" s="2"/>
      <c r="AL13" s="4"/>
      <c r="AM13" s="4"/>
    </row>
    <row r="14" spans="1:39" ht="17.25" x14ac:dyDescent="0.25">
      <c r="A14" s="18">
        <v>10</v>
      </c>
      <c r="B14" s="19" t="s">
        <v>52</v>
      </c>
      <c r="C14" s="19" t="s">
        <v>5</v>
      </c>
      <c r="D14" s="23">
        <v>544.38576987215117</v>
      </c>
      <c r="E14" s="19">
        <v>127</v>
      </c>
      <c r="F14" s="19">
        <v>197</v>
      </c>
      <c r="G14" s="22">
        <v>70</v>
      </c>
      <c r="H14" s="23">
        <f t="shared" si="1"/>
        <v>35.532994923857871</v>
      </c>
      <c r="I14" s="23">
        <v>1433</v>
      </c>
      <c r="J14" s="23">
        <v>1048</v>
      </c>
      <c r="K14" s="25" t="s">
        <v>69</v>
      </c>
      <c r="L14" s="22" t="s">
        <v>100</v>
      </c>
      <c r="M14" s="43" t="s">
        <v>105</v>
      </c>
      <c r="N14" s="6"/>
      <c r="O14" s="8"/>
      <c r="P14" s="8"/>
      <c r="Q14" s="8"/>
      <c r="R14" s="62"/>
      <c r="S14" s="2"/>
      <c r="T14" s="2"/>
      <c r="U14" s="9"/>
      <c r="V14" s="9"/>
      <c r="W14" s="9"/>
      <c r="X14" s="9"/>
      <c r="Y14" s="2"/>
      <c r="Z14" s="2"/>
      <c r="AA14" s="2"/>
      <c r="AB14" s="2"/>
      <c r="AC14" s="2"/>
      <c r="AD14" s="2"/>
      <c r="AE14" s="2"/>
      <c r="AF14" s="2"/>
      <c r="AG14" s="2"/>
      <c r="AL14" s="4"/>
      <c r="AM14" s="4"/>
    </row>
    <row r="15" spans="1:39" ht="17.25" x14ac:dyDescent="0.25">
      <c r="A15" s="26">
        <v>11</v>
      </c>
      <c r="B15" s="24" t="s">
        <v>53</v>
      </c>
      <c r="C15" s="24" t="s">
        <v>6</v>
      </c>
      <c r="D15" s="25">
        <v>748.45747637576426</v>
      </c>
      <c r="E15" s="24">
        <v>143</v>
      </c>
      <c r="F15" s="24">
        <f>E15+G15</f>
        <v>213</v>
      </c>
      <c r="G15" s="22">
        <v>70</v>
      </c>
      <c r="H15" s="23">
        <v>32</v>
      </c>
      <c r="I15" s="23">
        <v>1388</v>
      </c>
      <c r="J15" s="23">
        <v>1102</v>
      </c>
      <c r="K15" s="25" t="s">
        <v>68</v>
      </c>
      <c r="L15" s="22" t="s">
        <v>114</v>
      </c>
      <c r="M15" s="43" t="s">
        <v>106</v>
      </c>
      <c r="N15" s="6"/>
      <c r="O15" s="8"/>
      <c r="P15" s="8"/>
      <c r="Q15" s="8"/>
      <c r="R15" s="2"/>
      <c r="S15" s="2"/>
      <c r="T15" s="2"/>
      <c r="U15" s="9"/>
      <c r="V15" s="9"/>
      <c r="W15" s="9"/>
      <c r="X15" s="9"/>
      <c r="Y15" s="2"/>
      <c r="Z15" s="2"/>
      <c r="AA15" s="2"/>
      <c r="AB15" s="2"/>
      <c r="AC15" s="2"/>
      <c r="AD15" s="2"/>
      <c r="AE15" s="2"/>
      <c r="AF15" s="2"/>
      <c r="AG15" s="2"/>
      <c r="AL15" s="4"/>
      <c r="AM15" s="4"/>
    </row>
    <row r="16" spans="1:39" ht="17.25" x14ac:dyDescent="0.25">
      <c r="A16" s="26">
        <v>12</v>
      </c>
      <c r="B16" s="19" t="s">
        <v>54</v>
      </c>
      <c r="C16" s="19" t="s">
        <v>7</v>
      </c>
      <c r="D16" s="23">
        <v>916.12006670372421</v>
      </c>
      <c r="E16" s="24">
        <v>131</v>
      </c>
      <c r="F16" s="24">
        <v>415</v>
      </c>
      <c r="G16" s="22">
        <f t="shared" si="0"/>
        <v>284</v>
      </c>
      <c r="H16" s="23">
        <f t="shared" si="1"/>
        <v>68.433734939759034</v>
      </c>
      <c r="I16" s="23">
        <v>1950</v>
      </c>
      <c r="J16" s="23">
        <v>1529</v>
      </c>
      <c r="K16" s="25">
        <v>116</v>
      </c>
      <c r="L16" s="22" t="s">
        <v>115</v>
      </c>
      <c r="M16" s="43">
        <v>22.5</v>
      </c>
      <c r="N16" s="6"/>
      <c r="O16" s="8"/>
      <c r="P16" s="8"/>
      <c r="Q16" s="8"/>
      <c r="R16" s="2"/>
      <c r="S16" s="2"/>
      <c r="T16" s="2"/>
      <c r="U16" s="9"/>
      <c r="V16" s="9"/>
      <c r="W16" s="9"/>
      <c r="X16" s="9"/>
      <c r="Y16" s="2"/>
      <c r="Z16" s="2"/>
      <c r="AA16" s="2"/>
      <c r="AB16" s="2"/>
      <c r="AC16" s="2"/>
      <c r="AD16" s="2"/>
      <c r="AE16" s="2"/>
      <c r="AF16" s="2"/>
      <c r="AG16" s="2"/>
      <c r="AL16" s="4"/>
      <c r="AM16" s="4"/>
    </row>
    <row r="17" spans="1:39" x14ac:dyDescent="0.25">
      <c r="A17" s="26">
        <v>13</v>
      </c>
      <c r="B17" s="19" t="s">
        <v>8</v>
      </c>
      <c r="C17" s="19" t="s">
        <v>9</v>
      </c>
      <c r="D17" s="23">
        <v>979.32184546970529</v>
      </c>
      <c r="E17" s="24">
        <v>115</v>
      </c>
      <c r="F17" s="24">
        <v>335</v>
      </c>
      <c r="G17" s="20">
        <f t="shared" si="0"/>
        <v>220</v>
      </c>
      <c r="H17" s="23">
        <f t="shared" si="1"/>
        <v>65.671641791044777</v>
      </c>
      <c r="I17" s="23">
        <v>1275</v>
      </c>
      <c r="J17" s="23">
        <v>951</v>
      </c>
      <c r="K17" s="25">
        <v>80</v>
      </c>
      <c r="L17" s="22" t="s">
        <v>117</v>
      </c>
      <c r="M17" s="43" t="s">
        <v>107</v>
      </c>
      <c r="N17" s="6"/>
      <c r="O17" s="8"/>
      <c r="P17" s="7"/>
      <c r="Q17" s="7"/>
      <c r="R17" s="2"/>
      <c r="S17" s="2"/>
      <c r="T17" s="2"/>
      <c r="U17" s="9"/>
      <c r="V17" s="9"/>
      <c r="W17" s="9"/>
      <c r="X17" s="9"/>
      <c r="Y17" s="2"/>
      <c r="Z17" s="2"/>
      <c r="AA17" s="2"/>
      <c r="AB17" s="2"/>
      <c r="AC17" s="2"/>
      <c r="AD17" s="2"/>
      <c r="AE17" s="2"/>
      <c r="AF17" s="2"/>
      <c r="AG17" s="2"/>
      <c r="AL17" s="4"/>
      <c r="AM17" s="4"/>
    </row>
    <row r="18" spans="1:39" ht="17.25" x14ac:dyDescent="0.25">
      <c r="A18" s="26">
        <v>14</v>
      </c>
      <c r="B18" s="19" t="s">
        <v>55</v>
      </c>
      <c r="C18" s="19" t="s">
        <v>10</v>
      </c>
      <c r="D18" s="23">
        <v>1049.2773763201778</v>
      </c>
      <c r="E18" s="24">
        <v>77</v>
      </c>
      <c r="F18" s="19" t="s">
        <v>64</v>
      </c>
      <c r="G18" s="20" t="s">
        <v>28</v>
      </c>
      <c r="H18" s="23" t="s">
        <v>29</v>
      </c>
      <c r="I18" s="23">
        <v>1971</v>
      </c>
      <c r="J18" s="23">
        <v>1441</v>
      </c>
      <c r="K18" s="25" t="s">
        <v>65</v>
      </c>
      <c r="L18" s="22" t="s">
        <v>117</v>
      </c>
      <c r="M18" s="43" t="s">
        <v>100</v>
      </c>
      <c r="N18" s="6"/>
      <c r="O18" s="8"/>
      <c r="P18" s="7"/>
      <c r="Q18" s="7"/>
      <c r="R18" s="2"/>
      <c r="S18" s="2"/>
      <c r="T18" s="2"/>
      <c r="U18" s="9"/>
      <c r="V18" s="9"/>
      <c r="W18" s="9"/>
      <c r="X18" s="9"/>
      <c r="Y18" s="2"/>
      <c r="Z18" s="2"/>
      <c r="AA18" s="2"/>
      <c r="AB18" s="2"/>
      <c r="AC18" s="2"/>
      <c r="AD18" s="2"/>
      <c r="AE18" s="2"/>
      <c r="AF18" s="2"/>
      <c r="AG18" s="2"/>
      <c r="AL18" s="4"/>
      <c r="AM18" s="4"/>
    </row>
    <row r="19" spans="1:39" x14ac:dyDescent="0.25">
      <c r="A19" s="26">
        <v>15</v>
      </c>
      <c r="B19" s="19" t="s">
        <v>11</v>
      </c>
      <c r="C19" s="19" t="s">
        <v>12</v>
      </c>
      <c r="D19" s="23">
        <v>1336.7148415786546</v>
      </c>
      <c r="E19" s="24">
        <v>180</v>
      </c>
      <c r="F19" s="19">
        <v>702</v>
      </c>
      <c r="G19" s="20">
        <f t="shared" si="0"/>
        <v>522</v>
      </c>
      <c r="H19" s="23">
        <f t="shared" si="1"/>
        <v>74.358974358974365</v>
      </c>
      <c r="I19" s="23">
        <v>3031</v>
      </c>
      <c r="J19" s="23">
        <v>2326</v>
      </c>
      <c r="K19" s="25" t="s">
        <v>58</v>
      </c>
      <c r="L19" s="22" t="s">
        <v>108</v>
      </c>
      <c r="M19" s="43" t="s">
        <v>109</v>
      </c>
      <c r="N19" s="6"/>
      <c r="O19" s="8"/>
      <c r="P19" s="8"/>
      <c r="Q19" s="8"/>
      <c r="R19" s="2"/>
      <c r="S19" s="2"/>
      <c r="T19" s="2"/>
      <c r="U19" s="9"/>
      <c r="V19" s="9"/>
      <c r="W19" s="9"/>
      <c r="X19" s="9"/>
      <c r="Y19" s="2"/>
      <c r="Z19" s="2"/>
      <c r="AA19" s="2"/>
      <c r="AB19" s="2"/>
      <c r="AC19" s="2"/>
      <c r="AD19" s="2"/>
      <c r="AE19" s="2"/>
      <c r="AF19" s="2"/>
      <c r="AG19" s="2"/>
      <c r="AL19" s="4"/>
      <c r="AM19" s="4"/>
    </row>
    <row r="20" spans="1:39" x14ac:dyDescent="0.25">
      <c r="A20" s="26">
        <v>16</v>
      </c>
      <c r="B20" s="19" t="s">
        <v>13</v>
      </c>
      <c r="C20" s="19" t="s">
        <v>12</v>
      </c>
      <c r="D20" s="23">
        <v>1391.6620344635908</v>
      </c>
      <c r="E20" s="24">
        <v>119</v>
      </c>
      <c r="F20" s="19">
        <v>493</v>
      </c>
      <c r="G20" s="20">
        <f t="shared" si="0"/>
        <v>374</v>
      </c>
      <c r="H20" s="23">
        <f t="shared" si="1"/>
        <v>75.862068965517238</v>
      </c>
      <c r="I20" s="23">
        <v>1813</v>
      </c>
      <c r="J20" s="23">
        <v>1498</v>
      </c>
      <c r="K20" s="25" t="s">
        <v>59</v>
      </c>
      <c r="L20" s="22" t="s">
        <v>108</v>
      </c>
      <c r="M20" s="43" t="s">
        <v>116</v>
      </c>
      <c r="N20" s="6"/>
      <c r="O20" s="8"/>
      <c r="P20" s="8"/>
      <c r="Q20" s="8"/>
      <c r="R20" s="2"/>
      <c r="S20" s="2"/>
      <c r="T20" s="2"/>
      <c r="U20" s="9"/>
      <c r="V20" s="9"/>
      <c r="W20" s="9"/>
      <c r="X20" s="9"/>
      <c r="Y20" s="2"/>
      <c r="Z20" s="2"/>
      <c r="AA20" s="2"/>
      <c r="AB20" s="2"/>
      <c r="AC20" s="2"/>
      <c r="AD20" s="2"/>
      <c r="AE20" s="2"/>
      <c r="AF20" s="2"/>
      <c r="AG20" s="2"/>
      <c r="AL20" s="4"/>
      <c r="AM20" s="4"/>
    </row>
    <row r="21" spans="1:39" x14ac:dyDescent="0.25">
      <c r="A21" s="26">
        <v>17</v>
      </c>
      <c r="B21" s="19" t="s">
        <v>14</v>
      </c>
      <c r="C21" s="19" t="s">
        <v>12</v>
      </c>
      <c r="D21" s="23">
        <v>1454.0161200667037</v>
      </c>
      <c r="E21" s="24">
        <v>119</v>
      </c>
      <c r="F21" s="19">
        <v>512</v>
      </c>
      <c r="G21" s="20">
        <f t="shared" si="0"/>
        <v>393</v>
      </c>
      <c r="H21" s="23">
        <f t="shared" si="1"/>
        <v>76.7578125</v>
      </c>
      <c r="I21" s="23">
        <v>1785</v>
      </c>
      <c r="J21" s="23">
        <v>1496</v>
      </c>
      <c r="K21" s="25" t="s">
        <v>60</v>
      </c>
      <c r="L21" s="22" t="s">
        <v>110</v>
      </c>
      <c r="M21" s="43">
        <v>12.5</v>
      </c>
      <c r="N21" s="6"/>
      <c r="O21" s="8"/>
      <c r="P21" s="8"/>
      <c r="Q21" s="8"/>
      <c r="R21" s="2"/>
      <c r="S21" s="2"/>
      <c r="T21" s="2"/>
      <c r="U21" s="9"/>
      <c r="V21" s="9"/>
      <c r="W21" s="9"/>
      <c r="X21" s="9"/>
      <c r="Y21" s="2"/>
      <c r="Z21" s="2"/>
      <c r="AA21" s="2"/>
      <c r="AB21" s="2"/>
      <c r="AC21" s="2"/>
      <c r="AD21" s="2"/>
      <c r="AE21" s="2"/>
      <c r="AF21" s="2"/>
      <c r="AG21" s="2"/>
      <c r="AL21" s="4"/>
      <c r="AM21" s="4"/>
    </row>
    <row r="22" spans="1:39" x14ac:dyDescent="0.25">
      <c r="A22" s="26">
        <v>18</v>
      </c>
      <c r="B22" s="19" t="s">
        <v>15</v>
      </c>
      <c r="C22" s="19" t="s">
        <v>16</v>
      </c>
      <c r="D22" s="23">
        <v>1518.7187326292385</v>
      </c>
      <c r="E22" s="24">
        <v>141</v>
      </c>
      <c r="F22" s="19">
        <f>E22+412</f>
        <v>553</v>
      </c>
      <c r="G22" s="20">
        <f t="shared" si="0"/>
        <v>412</v>
      </c>
      <c r="H22" s="23">
        <f t="shared" si="1"/>
        <v>74.502712477396031</v>
      </c>
      <c r="I22" s="23" t="s">
        <v>84</v>
      </c>
      <c r="J22" s="23" t="s">
        <v>85</v>
      </c>
      <c r="K22" s="25" t="s">
        <v>61</v>
      </c>
      <c r="L22" s="22" t="s">
        <v>115</v>
      </c>
      <c r="M22" s="43">
        <v>11.5</v>
      </c>
      <c r="N22" s="6"/>
      <c r="O22" s="8"/>
      <c r="P22" s="8"/>
      <c r="Q22" s="8"/>
      <c r="R22" s="2"/>
      <c r="S22" s="2"/>
      <c r="T22" s="2"/>
      <c r="U22" s="9"/>
      <c r="V22" s="9"/>
      <c r="W22" s="9"/>
      <c r="X22" s="9"/>
      <c r="Y22" s="2"/>
      <c r="Z22" s="2"/>
      <c r="AA22" s="2"/>
      <c r="AB22" s="2"/>
      <c r="AC22" s="2"/>
      <c r="AD22" s="2"/>
      <c r="AE22" s="2"/>
      <c r="AF22" s="2"/>
      <c r="AG22" s="2"/>
      <c r="AL22" s="4"/>
      <c r="AM22" s="4"/>
    </row>
    <row r="23" spans="1:39" ht="17.25" x14ac:dyDescent="0.25">
      <c r="A23" s="26">
        <v>19</v>
      </c>
      <c r="B23" s="19" t="s">
        <v>56</v>
      </c>
      <c r="C23" s="19" t="s">
        <v>17</v>
      </c>
      <c r="D23" s="23">
        <v>1571.80377987771</v>
      </c>
      <c r="E23" s="24">
        <v>183</v>
      </c>
      <c r="F23" s="24">
        <v>541</v>
      </c>
      <c r="G23" s="22">
        <f t="shared" si="0"/>
        <v>358</v>
      </c>
      <c r="H23" s="25">
        <f t="shared" si="1"/>
        <v>66.173752310536045</v>
      </c>
      <c r="I23" s="25" t="s">
        <v>86</v>
      </c>
      <c r="J23" s="25" t="s">
        <v>87</v>
      </c>
      <c r="K23" s="25">
        <v>84</v>
      </c>
      <c r="L23" s="22" t="s">
        <v>117</v>
      </c>
      <c r="M23" s="43">
        <v>7.5</v>
      </c>
      <c r="N23" s="6"/>
      <c r="O23" s="8"/>
      <c r="P23" s="8"/>
      <c r="Q23" s="8"/>
      <c r="R23" s="2"/>
      <c r="S23" s="2"/>
      <c r="T23" s="2"/>
      <c r="U23" s="9"/>
      <c r="V23" s="9"/>
      <c r="W23" s="9"/>
      <c r="X23" s="9"/>
      <c r="Y23" s="2"/>
      <c r="Z23" s="2"/>
      <c r="AA23" s="2"/>
      <c r="AB23" s="2"/>
      <c r="AC23" s="2"/>
      <c r="AD23" s="2"/>
      <c r="AE23" s="2"/>
      <c r="AF23" s="2"/>
      <c r="AG23" s="2"/>
      <c r="AL23" s="4"/>
      <c r="AM23" s="4"/>
    </row>
    <row r="24" spans="1:39" ht="17.25" x14ac:dyDescent="0.25">
      <c r="A24" s="18">
        <v>20</v>
      </c>
      <c r="B24" s="19" t="s">
        <v>57</v>
      </c>
      <c r="C24" s="19" t="s">
        <v>17</v>
      </c>
      <c r="D24" s="23">
        <v>1699.4024458032241</v>
      </c>
      <c r="E24" s="24">
        <v>163</v>
      </c>
      <c r="F24" s="24">
        <v>557</v>
      </c>
      <c r="G24" s="22">
        <f t="shared" si="0"/>
        <v>394</v>
      </c>
      <c r="H24" s="25">
        <f t="shared" si="1"/>
        <v>70.736086175942546</v>
      </c>
      <c r="I24" s="25" t="s">
        <v>88</v>
      </c>
      <c r="J24" s="25" t="s">
        <v>89</v>
      </c>
      <c r="K24" s="25">
        <v>62</v>
      </c>
      <c r="L24" s="22" t="s">
        <v>117</v>
      </c>
      <c r="M24" s="43" t="s">
        <v>111</v>
      </c>
      <c r="N24" s="6"/>
      <c r="O24" s="8"/>
      <c r="P24" s="8"/>
      <c r="Q24" s="8"/>
      <c r="R24" s="2"/>
      <c r="S24" s="2"/>
      <c r="T24" s="2"/>
      <c r="U24" s="9"/>
      <c r="V24" s="9"/>
      <c r="W24" s="9"/>
      <c r="X24" s="9"/>
      <c r="Y24" s="2"/>
      <c r="Z24" s="2"/>
      <c r="AA24" s="2"/>
      <c r="AB24" s="2"/>
      <c r="AC24" s="2"/>
      <c r="AD24" s="2"/>
      <c r="AE24" s="2"/>
      <c r="AF24" s="2"/>
      <c r="AG24" s="2"/>
      <c r="AL24" s="4"/>
      <c r="AM24" s="4"/>
    </row>
    <row r="25" spans="1:39" ht="17.25" x14ac:dyDescent="0.25">
      <c r="A25" s="18">
        <v>21</v>
      </c>
      <c r="B25" s="19" t="s">
        <v>66</v>
      </c>
      <c r="C25" s="19" t="s">
        <v>18</v>
      </c>
      <c r="D25" s="23">
        <v>1897.7348526959422</v>
      </c>
      <c r="E25" s="24">
        <v>202</v>
      </c>
      <c r="F25" s="24">
        <f>E25+319</f>
        <v>521</v>
      </c>
      <c r="G25" s="22">
        <f t="shared" si="0"/>
        <v>319</v>
      </c>
      <c r="H25" s="25">
        <f t="shared" si="1"/>
        <v>61.228406909788866</v>
      </c>
      <c r="I25" s="25" t="s">
        <v>90</v>
      </c>
      <c r="J25" s="25" t="s">
        <v>91</v>
      </c>
      <c r="K25" s="25">
        <v>199</v>
      </c>
      <c r="L25" s="22" t="s">
        <v>117</v>
      </c>
      <c r="M25" s="43">
        <v>6.5</v>
      </c>
      <c r="N25" s="6"/>
      <c r="O25" s="8"/>
      <c r="P25" s="8"/>
      <c r="Q25" s="8"/>
      <c r="R25" s="2"/>
      <c r="S25" s="2"/>
      <c r="T25" s="2"/>
      <c r="U25" s="9"/>
      <c r="V25" s="9"/>
      <c r="W25" s="9"/>
      <c r="X25" s="9"/>
      <c r="Y25" s="2"/>
      <c r="Z25" s="2"/>
      <c r="AA25" s="2"/>
      <c r="AB25" s="2"/>
      <c r="AC25" s="2"/>
      <c r="AD25" s="2"/>
      <c r="AE25" s="2"/>
      <c r="AF25" s="2"/>
      <c r="AG25" s="2"/>
      <c r="AL25" s="4"/>
      <c r="AM25" s="4"/>
    </row>
    <row r="26" spans="1:39" ht="17.25" x14ac:dyDescent="0.25">
      <c r="A26" s="27">
        <v>22</v>
      </c>
      <c r="B26" s="28" t="s">
        <v>67</v>
      </c>
      <c r="C26" s="28" t="s">
        <v>19</v>
      </c>
      <c r="D26" s="29">
        <v>2197.3040578098944</v>
      </c>
      <c r="E26" s="30">
        <v>180</v>
      </c>
      <c r="F26" s="30">
        <v>539</v>
      </c>
      <c r="G26" s="31">
        <f t="shared" si="0"/>
        <v>359</v>
      </c>
      <c r="H26" s="32">
        <f t="shared" si="1"/>
        <v>66.604823747680882</v>
      </c>
      <c r="I26" s="32" t="s">
        <v>92</v>
      </c>
      <c r="J26" s="32" t="s">
        <v>93</v>
      </c>
      <c r="K26" s="32">
        <v>211</v>
      </c>
      <c r="L26" s="31" t="s">
        <v>109</v>
      </c>
      <c r="M26" s="44">
        <v>24.5</v>
      </c>
      <c r="N26" s="6"/>
      <c r="O26" s="8"/>
      <c r="P26" s="8"/>
      <c r="Q26" s="8"/>
      <c r="R26" s="2"/>
      <c r="S26" s="2"/>
      <c r="T26" s="2"/>
      <c r="U26" s="9"/>
      <c r="V26" s="9"/>
      <c r="W26" s="9"/>
      <c r="X26" s="9"/>
      <c r="Y26" s="2"/>
      <c r="Z26" s="2"/>
      <c r="AA26" s="2"/>
      <c r="AB26" s="2"/>
      <c r="AC26" s="2"/>
      <c r="AD26" s="2"/>
      <c r="AE26" s="2"/>
      <c r="AF26" s="2"/>
      <c r="AG26" s="2"/>
      <c r="AL26" s="4"/>
      <c r="AM26" s="4"/>
    </row>
    <row r="27" spans="1:39" x14ac:dyDescent="0.25">
      <c r="A27" s="47" t="s">
        <v>42</v>
      </c>
      <c r="B27" s="41"/>
      <c r="C27" s="41"/>
      <c r="D27" s="41"/>
      <c r="E27" s="41"/>
      <c r="F27" s="41"/>
      <c r="G27" s="48"/>
      <c r="H27" s="49"/>
      <c r="I27" s="49"/>
      <c r="J27" s="49"/>
      <c r="K27" s="49"/>
      <c r="L27" s="41"/>
      <c r="M27" s="50"/>
      <c r="N27" s="1"/>
      <c r="O27" s="5"/>
      <c r="P27" s="8"/>
      <c r="Q27" s="8"/>
    </row>
    <row r="28" spans="1:39" ht="17.25" x14ac:dyDescent="0.25">
      <c r="A28" s="51" t="s">
        <v>120</v>
      </c>
      <c r="B28" s="52"/>
      <c r="C28" s="52"/>
      <c r="D28" s="52"/>
      <c r="E28" s="52"/>
      <c r="F28" s="52"/>
      <c r="G28" s="53"/>
      <c r="H28" s="46"/>
      <c r="I28" s="46"/>
      <c r="J28" s="46"/>
      <c r="K28" s="46"/>
      <c r="L28" s="45"/>
      <c r="M28" s="54"/>
      <c r="N28" s="1"/>
      <c r="O28" s="5"/>
      <c r="P28" s="8"/>
      <c r="Q28" s="8"/>
    </row>
    <row r="29" spans="1:39" x14ac:dyDescent="0.25">
      <c r="A29" s="51" t="s">
        <v>121</v>
      </c>
      <c r="B29" s="52"/>
      <c r="C29" s="52"/>
      <c r="D29" s="52"/>
      <c r="E29" s="52"/>
      <c r="F29" s="52"/>
      <c r="G29" s="53"/>
      <c r="H29" s="46"/>
      <c r="I29" s="46"/>
      <c r="J29" s="46"/>
      <c r="K29" s="46"/>
      <c r="L29" s="45"/>
      <c r="M29" s="54"/>
      <c r="N29" s="1"/>
      <c r="O29" s="5"/>
      <c r="P29" s="8"/>
      <c r="Q29" s="8"/>
    </row>
    <row r="30" spans="1:39" ht="17.25" x14ac:dyDescent="0.25">
      <c r="A30" s="51" t="s">
        <v>118</v>
      </c>
      <c r="B30" s="52"/>
      <c r="C30" s="52"/>
      <c r="D30" s="52"/>
      <c r="E30" s="52"/>
      <c r="F30" s="52"/>
      <c r="G30" s="52"/>
      <c r="H30" s="46"/>
      <c r="I30" s="46"/>
      <c r="J30" s="46"/>
      <c r="K30" s="46"/>
      <c r="L30" s="45"/>
      <c r="M30" s="54"/>
      <c r="P30" s="7"/>
      <c r="Q30" s="7"/>
    </row>
    <row r="31" spans="1:39" ht="17.25" x14ac:dyDescent="0.25">
      <c r="A31" s="51" t="s">
        <v>137</v>
      </c>
      <c r="B31" s="52"/>
      <c r="C31" s="52"/>
      <c r="D31" s="52"/>
      <c r="E31" s="52"/>
      <c r="F31" s="52"/>
      <c r="G31" s="52"/>
      <c r="H31" s="46"/>
      <c r="I31" s="46"/>
      <c r="J31" s="46"/>
      <c r="K31" s="46"/>
      <c r="L31" s="45"/>
      <c r="M31" s="54"/>
      <c r="P31" s="7"/>
      <c r="Q31" s="7"/>
    </row>
    <row r="32" spans="1:39" ht="17.25" x14ac:dyDescent="0.25">
      <c r="A32" s="51" t="s">
        <v>119</v>
      </c>
      <c r="B32" s="52"/>
      <c r="C32" s="52"/>
      <c r="D32" s="52"/>
      <c r="E32" s="52"/>
      <c r="F32" s="52"/>
      <c r="G32" s="45"/>
      <c r="H32" s="46"/>
      <c r="I32" s="46"/>
      <c r="J32" s="46"/>
      <c r="K32" s="46"/>
      <c r="L32" s="45"/>
      <c r="M32" s="54"/>
      <c r="P32" s="7"/>
    </row>
    <row r="33" spans="1:35" ht="17.25" x14ac:dyDescent="0.25">
      <c r="A33" s="51" t="s">
        <v>138</v>
      </c>
      <c r="B33" s="52"/>
      <c r="C33" s="52"/>
      <c r="D33" s="52"/>
      <c r="E33" s="52"/>
      <c r="F33" s="52"/>
      <c r="G33" s="52"/>
      <c r="H33" s="46"/>
      <c r="I33" s="46"/>
      <c r="J33" s="46"/>
      <c r="K33" s="46"/>
      <c r="L33" s="45"/>
      <c r="M33" s="54"/>
      <c r="P33" s="7"/>
    </row>
    <row r="34" spans="1:35" ht="17.25" x14ac:dyDescent="0.25">
      <c r="A34" s="51" t="s">
        <v>139</v>
      </c>
      <c r="B34" s="52"/>
      <c r="C34" s="52"/>
      <c r="D34" s="52"/>
      <c r="E34" s="52"/>
      <c r="F34" s="52"/>
      <c r="G34" s="52"/>
      <c r="H34" s="55"/>
      <c r="I34" s="55"/>
      <c r="J34" s="55"/>
      <c r="K34" s="55"/>
      <c r="L34" s="52"/>
      <c r="M34" s="56"/>
      <c r="N34" s="2"/>
      <c r="O34" s="7"/>
      <c r="P34" s="7"/>
    </row>
    <row r="35" spans="1:35" ht="17.25" x14ac:dyDescent="0.25">
      <c r="A35" s="51" t="s">
        <v>140</v>
      </c>
      <c r="B35" s="52"/>
      <c r="C35" s="52"/>
      <c r="D35" s="52"/>
      <c r="E35" s="52"/>
      <c r="F35" s="52"/>
      <c r="G35" s="52"/>
      <c r="H35" s="55"/>
      <c r="I35" s="55"/>
      <c r="J35" s="55"/>
      <c r="K35" s="55"/>
      <c r="L35" s="52"/>
      <c r="M35" s="56"/>
      <c r="N35" s="2"/>
      <c r="O35" s="7"/>
      <c r="P35" s="7"/>
      <c r="Q35" s="7"/>
      <c r="R35" s="2"/>
      <c r="S35" s="2"/>
      <c r="T35" s="2"/>
      <c r="U35" s="9"/>
      <c r="V35" s="9"/>
      <c r="W35" s="9"/>
      <c r="X35" s="9"/>
      <c r="Y35" s="2"/>
      <c r="Z35" s="2"/>
      <c r="AA35" s="2"/>
      <c r="AB35" s="2"/>
      <c r="AC35" s="2"/>
      <c r="AD35" s="2"/>
      <c r="AE35" s="2"/>
      <c r="AF35" s="2"/>
      <c r="AG35" s="2"/>
      <c r="AH35" s="7"/>
      <c r="AI35" s="2"/>
    </row>
    <row r="36" spans="1:35" x14ac:dyDescent="0.25">
      <c r="A36" s="51" t="s">
        <v>141</v>
      </c>
      <c r="B36" s="52"/>
      <c r="C36" s="52"/>
      <c r="D36" s="52"/>
      <c r="E36" s="52"/>
      <c r="F36" s="52"/>
      <c r="G36" s="52"/>
      <c r="H36" s="55"/>
      <c r="I36" s="55"/>
      <c r="J36" s="55"/>
      <c r="K36" s="55"/>
      <c r="L36" s="52"/>
      <c r="M36" s="56"/>
      <c r="N36" s="2"/>
      <c r="O36" s="7"/>
      <c r="P36" s="7"/>
      <c r="Q36" s="7"/>
      <c r="R36" s="2"/>
      <c r="S36" s="2"/>
      <c r="T36" s="2"/>
      <c r="U36" s="9"/>
      <c r="V36" s="9"/>
      <c r="W36" s="9"/>
      <c r="X36" s="9"/>
      <c r="Y36" s="2"/>
      <c r="Z36" s="2"/>
      <c r="AA36" s="2"/>
      <c r="AB36" s="2"/>
      <c r="AC36" s="2"/>
      <c r="AD36" s="2"/>
      <c r="AE36" s="2"/>
      <c r="AF36" s="2"/>
      <c r="AG36" s="2"/>
      <c r="AH36" s="7"/>
      <c r="AI36" s="2"/>
    </row>
    <row r="37" spans="1:35" ht="17.25" x14ac:dyDescent="0.25">
      <c r="A37" s="51" t="s">
        <v>142</v>
      </c>
      <c r="B37" s="52"/>
      <c r="C37" s="52"/>
      <c r="D37" s="52"/>
      <c r="E37" s="52"/>
      <c r="F37" s="52"/>
      <c r="G37" s="52"/>
      <c r="H37" s="46"/>
      <c r="I37" s="46"/>
      <c r="J37" s="46"/>
      <c r="K37" s="46"/>
      <c r="L37" s="45"/>
      <c r="M37" s="54"/>
    </row>
    <row r="38" spans="1:35" ht="17.25" x14ac:dyDescent="0.25">
      <c r="A38" s="51" t="s">
        <v>143</v>
      </c>
      <c r="B38" s="45"/>
      <c r="C38" s="52"/>
      <c r="D38" s="52"/>
      <c r="E38" s="52"/>
      <c r="F38" s="52"/>
      <c r="G38" s="52"/>
      <c r="H38" s="46"/>
      <c r="I38" s="46"/>
      <c r="J38" s="46"/>
      <c r="K38" s="46"/>
      <c r="L38" s="45"/>
      <c r="M38" s="54"/>
    </row>
    <row r="39" spans="1:35" ht="17.25" x14ac:dyDescent="0.25">
      <c r="A39" s="51" t="s">
        <v>122</v>
      </c>
      <c r="B39" s="52"/>
      <c r="C39" s="52"/>
      <c r="D39" s="52"/>
      <c r="E39" s="52"/>
      <c r="F39" s="52"/>
      <c r="G39" s="52"/>
      <c r="H39" s="55"/>
      <c r="I39" s="55"/>
      <c r="J39" s="55"/>
      <c r="K39" s="55"/>
      <c r="L39" s="52"/>
      <c r="M39" s="56"/>
      <c r="N39" s="2"/>
      <c r="O39" s="7"/>
      <c r="P39" s="7"/>
    </row>
    <row r="40" spans="1:35" ht="17.25" x14ac:dyDescent="0.25">
      <c r="A40" s="51" t="s">
        <v>123</v>
      </c>
      <c r="B40" s="52"/>
      <c r="C40" s="52"/>
      <c r="D40" s="52"/>
      <c r="E40" s="52"/>
      <c r="F40" s="52"/>
      <c r="G40" s="52"/>
      <c r="H40" s="46"/>
      <c r="I40" s="46"/>
      <c r="J40" s="46"/>
      <c r="K40" s="46"/>
      <c r="L40" s="45"/>
      <c r="M40" s="54"/>
    </row>
    <row r="41" spans="1:35" ht="17.25" x14ac:dyDescent="0.25">
      <c r="A41" s="51" t="s">
        <v>124</v>
      </c>
      <c r="B41" s="52"/>
      <c r="C41" s="52"/>
      <c r="D41" s="52"/>
      <c r="E41" s="52"/>
      <c r="F41" s="52"/>
      <c r="G41" s="52"/>
      <c r="H41" s="46"/>
      <c r="I41" s="46"/>
      <c r="J41" s="46"/>
      <c r="K41" s="46"/>
      <c r="L41" s="45"/>
      <c r="M41" s="54"/>
    </row>
    <row r="42" spans="1:35" x14ac:dyDescent="0.25">
      <c r="A42" s="51" t="s">
        <v>125</v>
      </c>
      <c r="B42" s="52"/>
      <c r="C42" s="52"/>
      <c r="D42" s="52"/>
      <c r="E42" s="52"/>
      <c r="F42" s="52"/>
      <c r="G42" s="52"/>
      <c r="H42" s="46"/>
      <c r="I42" s="46"/>
      <c r="J42" s="46"/>
      <c r="K42" s="46"/>
      <c r="L42" s="45"/>
      <c r="M42" s="54"/>
    </row>
    <row r="43" spans="1:35" ht="17.25" x14ac:dyDescent="0.25">
      <c r="A43" s="51" t="s">
        <v>126</v>
      </c>
      <c r="B43" s="52"/>
      <c r="C43" s="52"/>
      <c r="D43" s="52"/>
      <c r="E43" s="52"/>
      <c r="F43" s="52"/>
      <c r="G43" s="52"/>
      <c r="H43" s="55"/>
      <c r="I43" s="55"/>
      <c r="J43" s="55"/>
      <c r="K43" s="55"/>
      <c r="L43" s="52"/>
      <c r="M43" s="56"/>
      <c r="N43" s="2"/>
      <c r="O43" s="7"/>
      <c r="P43" s="7"/>
      <c r="Q43" s="7"/>
      <c r="R43" s="2"/>
      <c r="S43" s="2"/>
      <c r="T43" s="2"/>
      <c r="U43" s="9"/>
      <c r="V43" s="9"/>
      <c r="W43" s="9"/>
      <c r="X43" s="9"/>
      <c r="Y43" s="2"/>
      <c r="Z43" s="2"/>
    </row>
    <row r="44" spans="1:35" x14ac:dyDescent="0.25">
      <c r="A44" s="51" t="s">
        <v>144</v>
      </c>
      <c r="B44" s="52"/>
      <c r="C44" s="52"/>
      <c r="D44" s="52"/>
      <c r="E44" s="52"/>
      <c r="F44" s="52"/>
      <c r="G44" s="52"/>
      <c r="H44" s="55"/>
      <c r="I44" s="55"/>
      <c r="J44" s="55"/>
      <c r="K44" s="55"/>
      <c r="L44" s="52"/>
      <c r="M44" s="56"/>
      <c r="N44" s="2"/>
      <c r="O44" s="7"/>
      <c r="P44" s="7"/>
      <c r="Q44" s="7"/>
      <c r="R44" s="2"/>
      <c r="S44" s="2"/>
      <c r="T44" s="2"/>
      <c r="U44" s="9"/>
      <c r="V44" s="9"/>
      <c r="W44" s="9"/>
      <c r="X44" s="9"/>
      <c r="Y44" s="2"/>
      <c r="Z44" s="2"/>
    </row>
    <row r="45" spans="1:35" ht="17.25" x14ac:dyDescent="0.25">
      <c r="A45" s="51" t="s">
        <v>127</v>
      </c>
      <c r="B45" s="52"/>
      <c r="C45" s="52"/>
      <c r="D45" s="52"/>
      <c r="E45" s="52"/>
      <c r="F45" s="52"/>
      <c r="G45" s="52"/>
      <c r="H45" s="46"/>
      <c r="I45" s="46"/>
      <c r="J45" s="46"/>
      <c r="K45" s="46"/>
      <c r="L45" s="45"/>
      <c r="M45" s="54"/>
    </row>
    <row r="46" spans="1:35" x14ac:dyDescent="0.25">
      <c r="A46" s="51" t="s">
        <v>128</v>
      </c>
      <c r="B46" s="52"/>
      <c r="C46" s="52"/>
      <c r="D46" s="52"/>
      <c r="E46" s="52"/>
      <c r="F46" s="52"/>
      <c r="G46" s="52"/>
      <c r="H46" s="55"/>
      <c r="I46" s="55"/>
      <c r="J46" s="55"/>
      <c r="K46" s="55"/>
      <c r="L46" s="52"/>
      <c r="M46" s="56"/>
      <c r="N46" s="2"/>
    </row>
    <row r="47" spans="1:35" x14ac:dyDescent="0.25">
      <c r="A47" s="51" t="s">
        <v>132</v>
      </c>
      <c r="B47" s="52"/>
      <c r="C47" s="52"/>
      <c r="D47" s="52"/>
      <c r="E47" s="52"/>
      <c r="F47" s="52"/>
      <c r="G47" s="52"/>
      <c r="H47" s="55"/>
      <c r="I47" s="55"/>
      <c r="J47" s="55"/>
      <c r="K47" s="55"/>
      <c r="L47" s="52"/>
      <c r="M47" s="56"/>
      <c r="N47" s="2"/>
    </row>
    <row r="48" spans="1:35" x14ac:dyDescent="0.25">
      <c r="A48" s="51" t="s">
        <v>133</v>
      </c>
      <c r="B48" s="52"/>
      <c r="C48" s="52"/>
      <c r="D48" s="52"/>
      <c r="E48" s="52"/>
      <c r="F48" s="52"/>
      <c r="G48" s="52"/>
      <c r="H48" s="55"/>
      <c r="I48" s="55"/>
      <c r="J48" s="55"/>
      <c r="K48" s="55"/>
      <c r="L48" s="52"/>
      <c r="M48" s="56"/>
      <c r="N48" s="2"/>
    </row>
    <row r="49" spans="1:14" x14ac:dyDescent="0.25">
      <c r="A49" s="57" t="s">
        <v>129</v>
      </c>
      <c r="B49" s="58"/>
      <c r="C49" s="58"/>
      <c r="D49" s="58"/>
      <c r="E49" s="58"/>
      <c r="F49" s="58"/>
      <c r="G49" s="58"/>
      <c r="H49" s="59"/>
      <c r="I49" s="59"/>
      <c r="J49" s="59"/>
      <c r="K49" s="59"/>
      <c r="L49" s="58"/>
      <c r="M49" s="60"/>
      <c r="N49" s="2"/>
    </row>
    <row r="50" spans="1:14" x14ac:dyDescent="0.25">
      <c r="A50" s="2"/>
      <c r="B50" s="2"/>
      <c r="C50" s="2"/>
      <c r="D50" s="2"/>
      <c r="E50" s="2"/>
      <c r="F50" s="2"/>
      <c r="G50" s="2"/>
      <c r="H50" s="7"/>
      <c r="I50" s="7"/>
      <c r="J50" s="7"/>
      <c r="K50" s="7"/>
      <c r="L50" s="2"/>
      <c r="M50" s="2"/>
      <c r="N50" s="2"/>
    </row>
    <row r="51" spans="1:14" x14ac:dyDescent="0.25">
      <c r="A51" s="2"/>
      <c r="B51" s="2"/>
      <c r="C51" s="2"/>
      <c r="D51" s="2"/>
      <c r="E51" s="2"/>
      <c r="F51" s="2"/>
      <c r="G51" s="2"/>
      <c r="H51" s="7"/>
      <c r="I51" s="7"/>
      <c r="J51" s="7"/>
      <c r="K51" s="7"/>
      <c r="L51" s="2"/>
      <c r="M51" s="2"/>
      <c r="N51" s="2"/>
    </row>
    <row r="52" spans="1:14" x14ac:dyDescent="0.25">
      <c r="A52" s="2"/>
      <c r="B52" s="2"/>
      <c r="C52" s="2"/>
      <c r="D52" s="2"/>
      <c r="E52" s="2"/>
      <c r="F52" s="2"/>
      <c r="G52" s="2"/>
      <c r="H52" s="7"/>
      <c r="I52" s="7"/>
      <c r="J52" s="7"/>
      <c r="K52" s="7"/>
      <c r="L52" s="2"/>
      <c r="M52" s="2"/>
      <c r="N52" s="2"/>
    </row>
    <row r="53" spans="1:14" x14ac:dyDescent="0.25">
      <c r="A53" s="2"/>
      <c r="B53" s="2"/>
      <c r="C53" s="2"/>
      <c r="D53" s="2"/>
      <c r="E53" s="2"/>
      <c r="F53" s="2"/>
      <c r="G53" s="2"/>
      <c r="H53" s="7"/>
      <c r="I53" s="7"/>
      <c r="J53" s="7"/>
      <c r="K53" s="7"/>
      <c r="L53" s="2"/>
      <c r="M53" s="2"/>
      <c r="N53" s="2"/>
    </row>
    <row r="54" spans="1:14" x14ac:dyDescent="0.25">
      <c r="A54" s="2"/>
      <c r="B54" s="2"/>
      <c r="C54" s="2"/>
      <c r="D54" s="2"/>
      <c r="E54" s="2"/>
      <c r="F54" s="2"/>
      <c r="G54" s="2"/>
      <c r="H54" s="7"/>
      <c r="I54" s="7"/>
      <c r="J54" s="7"/>
      <c r="K54" s="7"/>
      <c r="L54" s="2"/>
      <c r="M54" s="2"/>
      <c r="N54" s="2"/>
    </row>
    <row r="55" spans="1:14" x14ac:dyDescent="0.25">
      <c r="A55" s="2"/>
      <c r="B55" s="2"/>
      <c r="C55" s="2"/>
      <c r="D55" s="2"/>
      <c r="E55" s="2"/>
      <c r="F55" s="2"/>
      <c r="G55" s="2"/>
      <c r="H55" s="7"/>
      <c r="I55" s="7"/>
      <c r="J55" s="7"/>
      <c r="K55" s="7"/>
      <c r="L55" s="2"/>
      <c r="M55" s="2"/>
      <c r="N55" s="2"/>
    </row>
    <row r="56" spans="1:14" x14ac:dyDescent="0.25">
      <c r="A56" s="2"/>
      <c r="B56" s="2"/>
      <c r="C56" s="2"/>
      <c r="D56" s="2"/>
      <c r="E56" s="2"/>
      <c r="F56" s="2"/>
      <c r="G56" s="2"/>
      <c r="H56" s="7"/>
      <c r="I56" s="7"/>
      <c r="J56" s="7"/>
      <c r="K56" s="7"/>
      <c r="L56" s="2"/>
      <c r="M56" s="2"/>
      <c r="N56" s="2"/>
    </row>
    <row r="57" spans="1:14" x14ac:dyDescent="0.25">
      <c r="A57" s="2"/>
      <c r="B57" s="2"/>
      <c r="C57" s="2"/>
      <c r="D57" s="2"/>
      <c r="E57" s="2"/>
      <c r="F57" s="2"/>
      <c r="G57" s="2"/>
      <c r="H57" s="7"/>
      <c r="I57" s="7"/>
      <c r="J57" s="7"/>
      <c r="K57" s="7"/>
      <c r="L57" s="2"/>
      <c r="M57" s="2"/>
      <c r="N57" s="2"/>
    </row>
    <row r="58" spans="1:14" x14ac:dyDescent="0.25">
      <c r="A58" s="2"/>
      <c r="B58" s="2"/>
      <c r="C58" s="2"/>
      <c r="D58" s="2"/>
      <c r="E58" s="2"/>
      <c r="F58" s="2"/>
      <c r="G58" s="2"/>
      <c r="H58" s="7"/>
      <c r="I58" s="7"/>
      <c r="J58" s="7"/>
      <c r="K58" s="7"/>
      <c r="L58" s="2"/>
      <c r="M58" s="2"/>
      <c r="N58" s="2"/>
    </row>
    <row r="59" spans="1:14" x14ac:dyDescent="0.25">
      <c r="A59" s="2"/>
      <c r="B59" s="2"/>
      <c r="C59" s="2"/>
      <c r="D59" s="2"/>
      <c r="E59" s="2"/>
      <c r="F59" s="2"/>
      <c r="G59" s="2"/>
      <c r="H59" s="7"/>
      <c r="I59" s="7"/>
      <c r="J59" s="7"/>
      <c r="K59" s="7"/>
      <c r="L59" s="2"/>
      <c r="M59" s="2"/>
      <c r="N59" s="2"/>
    </row>
  </sheetData>
  <pageMargins left="0.7" right="0.7" top="0.75" bottom="0.75" header="0.3" footer="0.3"/>
  <pageSetup scale="64"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07940-504D-4D04-8A7E-B337C939CE81}">
  <dimension ref="A1"/>
  <sheetViews>
    <sheetView workbookViewId="0">
      <selection activeCell="A2" sqref="A2"/>
    </sheetView>
  </sheetViews>
  <sheetFormatPr defaultRowHeight="15" x14ac:dyDescent="0.25"/>
  <sheetData>
    <row r="1" spans="1:1" x14ac:dyDescent="0.25">
      <c r="A1" t="s">
        <v>145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4D1EA688587D448944445D5CB9B8DAF" ma:contentTypeVersion="10" ma:contentTypeDescription="Create a new document." ma:contentTypeScope="" ma:versionID="0c1f1e5a20ae52033f74125a66959913">
  <xsd:schema xmlns:xsd="http://www.w3.org/2001/XMLSchema" xmlns:xs="http://www.w3.org/2001/XMLSchema" xmlns:p="http://schemas.microsoft.com/office/2006/metadata/properties" xmlns:ns3="42279f50-05f8-471c-8ab3-855a9b50a0e6" targetNamespace="http://schemas.microsoft.com/office/2006/metadata/properties" ma:root="true" ma:fieldsID="b453bacfdec1b0dfe932295526eaca11" ns3:_="">
    <xsd:import namespace="42279f50-05f8-471c-8ab3-855a9b50a0e6"/>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279f50-05f8-471c-8ab3-855a9b50a0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F9A311-76BF-4CE5-8BC2-164B7B76BD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279f50-05f8-471c-8ab3-855a9b50a0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6EB68F-E9BC-4713-886E-D0540B152A6E}">
  <ds:schemaRefs>
    <ds:schemaRef ds:uri="http://schemas.microsoft.com/office/2006/metadata/properties"/>
    <ds:schemaRef ds:uri="http://www.w3.org/XML/1998/namespace"/>
    <ds:schemaRef ds:uri="http://purl.org/dc/dcmitype/"/>
    <ds:schemaRef ds:uri="42279f50-05f8-471c-8ab3-855a9b50a0e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41543F29-213B-42E5-956E-84714F3DD98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G48967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Long, Sean P</dc:creator>
  <cp:lastModifiedBy>Jennifer Olivarez</cp:lastModifiedBy>
  <cp:lastPrinted>2021-02-18T19:15:23Z</cp:lastPrinted>
  <dcterms:created xsi:type="dcterms:W3CDTF">2019-07-22T15:44:16Z</dcterms:created>
  <dcterms:modified xsi:type="dcterms:W3CDTF">2021-06-14T21:54:58Z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0x01010034D1EA688587D448944445D5CB9B8DAF</vt:lpwstr>
  </property>
</Properties>
</file>