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Geology\Editorial\Aug-2021\G48509-sGeorge\1-Data Repo\"/>
    </mc:Choice>
  </mc:AlternateContent>
  <xr:revisionPtr revIDLastSave="0" documentId="13_ncr:1_{9E811810-B4E5-4768-940B-B89B79B59EEB}" xr6:coauthVersionLast="46" xr6:coauthVersionMax="46" xr10:uidLastSave="{00000000-0000-0000-0000-000000000000}"/>
  <bookViews>
    <workbookView xWindow="-120" yWindow="-120" windowWidth="20730" windowHeight="10215" activeTab="1" xr2:uid="{99269549-DF4F-2943-ACB6-5FA62003F7DD}"/>
  </bookViews>
  <sheets>
    <sheet name="G48509" sheetId="26" r:id="rId1"/>
    <sheet name="Hf analytical settings" sheetId="18" r:id="rId2"/>
    <sheet name="U-Pb analytical settings" sheetId="19" r:id="rId3"/>
    <sheet name="Sample Information" sheetId="23" r:id="rId4"/>
    <sheet name="Raw Lu-Hf data this study" sheetId="21" r:id="rId5"/>
    <sheet name="Hf isotopes this study" sheetId="1" r:id="rId6"/>
    <sheet name="Igneous Weighted Mean Data" sheetId="22" r:id="rId7"/>
    <sheet name="U-Pb data" sheetId="25" r:id="rId8"/>
  </sheets>
  <externalReferences>
    <externalReference r:id="rId9"/>
    <externalReference r:id="rId10"/>
  </externalReferences>
  <definedNames>
    <definedName name="gaus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2" i="21" l="1"/>
  <c r="I152" i="21"/>
  <c r="H152" i="21"/>
  <c r="K152" i="21" s="1"/>
  <c r="J151" i="21"/>
  <c r="I151" i="21"/>
  <c r="H151" i="21"/>
  <c r="K151" i="21" s="1"/>
  <c r="J150" i="21"/>
  <c r="I150" i="21"/>
  <c r="H150" i="21"/>
  <c r="K150" i="21" s="1"/>
  <c r="J149" i="21"/>
  <c r="I149" i="21"/>
  <c r="H149" i="21"/>
  <c r="K149" i="21" s="1"/>
  <c r="J148" i="21"/>
  <c r="I148" i="21"/>
  <c r="H148" i="21"/>
  <c r="K148" i="21" s="1"/>
  <c r="J147" i="21"/>
  <c r="I147" i="21"/>
  <c r="H147" i="21"/>
  <c r="K147" i="21" s="1"/>
  <c r="J146" i="21"/>
  <c r="I146" i="21"/>
  <c r="H146" i="21"/>
  <c r="K146" i="21" s="1"/>
  <c r="J145" i="21"/>
  <c r="I145" i="21"/>
  <c r="H145" i="21"/>
  <c r="K145" i="21" s="1"/>
  <c r="J144" i="21"/>
  <c r="I144" i="21"/>
  <c r="H144" i="21"/>
  <c r="K144" i="21" s="1"/>
  <c r="J143" i="21"/>
  <c r="I143" i="21"/>
  <c r="H143" i="21"/>
  <c r="K143" i="21" s="1"/>
  <c r="J142" i="21"/>
  <c r="I142" i="21"/>
  <c r="H142" i="21"/>
  <c r="K142" i="21" s="1"/>
  <c r="J141" i="21"/>
  <c r="I141" i="21"/>
  <c r="H141" i="21"/>
  <c r="K141" i="21" s="1"/>
  <c r="J140" i="21"/>
  <c r="I140" i="21"/>
  <c r="H140" i="21"/>
  <c r="K140" i="21" s="1"/>
  <c r="J139" i="21"/>
  <c r="I139" i="21"/>
  <c r="H139" i="21"/>
  <c r="K139" i="21" s="1"/>
  <c r="J138" i="21"/>
  <c r="I138" i="21"/>
  <c r="H138" i="21"/>
  <c r="K138" i="21" s="1"/>
  <c r="J137" i="21"/>
  <c r="I137" i="21"/>
  <c r="H137" i="21"/>
  <c r="K137" i="21" s="1"/>
  <c r="J136" i="21"/>
  <c r="I136" i="21"/>
  <c r="H136" i="21"/>
  <c r="K136" i="21" s="1"/>
  <c r="J135" i="21"/>
  <c r="I135" i="21"/>
  <c r="H135" i="21"/>
  <c r="K135" i="21" s="1"/>
  <c r="J134" i="21"/>
  <c r="I134" i="21"/>
  <c r="H134" i="21"/>
  <c r="K134" i="21" s="1"/>
  <c r="J133" i="21"/>
  <c r="I133" i="21"/>
  <c r="H133" i="21"/>
  <c r="K133" i="21" s="1"/>
  <c r="J132" i="21"/>
  <c r="I132" i="21"/>
  <c r="H132" i="21"/>
  <c r="K132" i="21" s="1"/>
  <c r="J131" i="21"/>
  <c r="I131" i="21"/>
  <c r="H131" i="21"/>
  <c r="K131" i="21" s="1"/>
  <c r="J130" i="21"/>
  <c r="I130" i="21"/>
  <c r="H130" i="21"/>
  <c r="K130" i="21" s="1"/>
  <c r="J129" i="21"/>
  <c r="I129" i="21"/>
  <c r="H129" i="21"/>
  <c r="K129" i="21" s="1"/>
  <c r="J128" i="21"/>
  <c r="I128" i="21"/>
  <c r="H128" i="21"/>
  <c r="K128" i="21" s="1"/>
  <c r="J127" i="21"/>
  <c r="I127" i="21"/>
  <c r="H127" i="21"/>
  <c r="K127" i="21" s="1"/>
  <c r="J126" i="21"/>
  <c r="I126" i="21"/>
  <c r="H126" i="21"/>
  <c r="K126" i="21" s="1"/>
  <c r="J125" i="21"/>
  <c r="I125" i="21"/>
  <c r="H125" i="21"/>
  <c r="K125" i="21" s="1"/>
  <c r="J124" i="21"/>
  <c r="I124" i="21"/>
  <c r="H124" i="21"/>
  <c r="K124" i="21" s="1"/>
  <c r="J123" i="21"/>
  <c r="I123" i="21"/>
  <c r="H123" i="21"/>
  <c r="K123" i="21" s="1"/>
  <c r="J122" i="21"/>
  <c r="I122" i="21"/>
  <c r="H122" i="21"/>
  <c r="K122" i="21" s="1"/>
  <c r="J121" i="21"/>
  <c r="I121" i="21"/>
  <c r="H121" i="21"/>
  <c r="K121" i="21" s="1"/>
  <c r="J120" i="21"/>
  <c r="I120" i="21"/>
  <c r="H120" i="21"/>
  <c r="K120" i="21" s="1"/>
  <c r="J119" i="21"/>
  <c r="I119" i="21"/>
  <c r="H119" i="21"/>
  <c r="K119" i="21" s="1"/>
  <c r="J118" i="21"/>
  <c r="I118" i="21"/>
  <c r="H118" i="21"/>
  <c r="K118" i="21" s="1"/>
  <c r="J117" i="21"/>
  <c r="I117" i="21"/>
  <c r="H117" i="21"/>
  <c r="K117" i="21" s="1"/>
  <c r="J116" i="21"/>
  <c r="I116" i="21"/>
  <c r="H116" i="21"/>
  <c r="K116" i="21" s="1"/>
  <c r="J115" i="21"/>
  <c r="I115" i="21"/>
  <c r="H115" i="21"/>
  <c r="K115" i="21" s="1"/>
  <c r="J114" i="21"/>
  <c r="I114" i="21"/>
  <c r="H114" i="21"/>
  <c r="K114" i="21" s="1"/>
  <c r="J113" i="21"/>
  <c r="I113" i="21"/>
  <c r="H113" i="21"/>
  <c r="K113" i="21" s="1"/>
  <c r="J112" i="21"/>
  <c r="I112" i="21"/>
  <c r="H112" i="21"/>
  <c r="K112" i="21" s="1"/>
  <c r="J111" i="21"/>
  <c r="I111" i="21"/>
  <c r="H111" i="21"/>
  <c r="K111" i="21" s="1"/>
  <c r="J110" i="21"/>
  <c r="I110" i="21"/>
  <c r="H110" i="21"/>
  <c r="K110" i="21" s="1"/>
  <c r="J109" i="21"/>
  <c r="I109" i="21"/>
  <c r="H109" i="21"/>
  <c r="K109" i="21" s="1"/>
  <c r="J108" i="21"/>
  <c r="I108" i="21"/>
  <c r="H108" i="21"/>
  <c r="K108" i="21" s="1"/>
  <c r="J107" i="21"/>
  <c r="I107" i="21"/>
  <c r="H107" i="21"/>
  <c r="K107" i="21" s="1"/>
  <c r="J106" i="21"/>
  <c r="I106" i="21"/>
  <c r="H106" i="21"/>
  <c r="K106" i="21" s="1"/>
  <c r="J105" i="21"/>
  <c r="I105" i="21"/>
  <c r="H105" i="21"/>
  <c r="K105" i="21" s="1"/>
  <c r="J104" i="21"/>
  <c r="I104" i="21"/>
  <c r="H104" i="21"/>
  <c r="K104" i="21" s="1"/>
  <c r="J103" i="21"/>
  <c r="I103" i="21"/>
  <c r="H103" i="21"/>
  <c r="K103" i="21" s="1"/>
  <c r="J102" i="21"/>
  <c r="I102" i="21"/>
  <c r="H102" i="21"/>
  <c r="K102" i="21" s="1"/>
  <c r="J101" i="21"/>
  <c r="I101" i="21"/>
  <c r="H101" i="21"/>
  <c r="K101" i="21" s="1"/>
  <c r="J100" i="21"/>
  <c r="I100" i="21"/>
  <c r="H100" i="21"/>
  <c r="K100" i="21" s="1"/>
  <c r="J99" i="21"/>
  <c r="I99" i="21"/>
  <c r="H99" i="21"/>
  <c r="K99" i="21" s="1"/>
  <c r="J98" i="21"/>
  <c r="I98" i="21"/>
  <c r="H98" i="21"/>
  <c r="K98" i="21" s="1"/>
  <c r="J97" i="21"/>
  <c r="I97" i="21"/>
  <c r="H97" i="21"/>
  <c r="K97" i="21" s="1"/>
  <c r="J96" i="21"/>
  <c r="I96" i="21"/>
  <c r="H96" i="21"/>
  <c r="K96" i="21" s="1"/>
  <c r="J95" i="21"/>
  <c r="I95" i="21"/>
  <c r="H95" i="21"/>
  <c r="K95" i="21" s="1"/>
  <c r="J94" i="21"/>
  <c r="I94" i="21"/>
  <c r="H94" i="21"/>
  <c r="K94" i="21" s="1"/>
  <c r="J93" i="21"/>
  <c r="I93" i="21"/>
  <c r="H93" i="21"/>
  <c r="K93" i="21" s="1"/>
  <c r="K253" i="1" l="1"/>
  <c r="J253" i="1"/>
  <c r="I253" i="1"/>
  <c r="H253" i="1"/>
</calcChain>
</file>

<file path=xl/sharedStrings.xml><?xml version="1.0" encoding="utf-8"?>
<sst xmlns="http://schemas.openxmlformats.org/spreadsheetml/2006/main" count="1083" uniqueCount="640">
  <si>
    <t>Sample</t>
  </si>
  <si>
    <t>E-Hf (0)</t>
  </si>
  <si>
    <t>E-Hf (T)</t>
  </si>
  <si>
    <t>Age (Ma)</t>
  </si>
  <si>
    <t/>
  </si>
  <si>
    <t>HORTON_EC1561_95</t>
  </si>
  <si>
    <t>HORTON_EC1561_89</t>
  </si>
  <si>
    <t>HORTON_EC1561_18</t>
  </si>
  <si>
    <t>HORTON_EC1561_7</t>
  </si>
  <si>
    <t>HORTON_EC1561_78</t>
  </si>
  <si>
    <t>HORTON_EC1561_77</t>
  </si>
  <si>
    <t>HORTON_EC1561_101</t>
  </si>
  <si>
    <t>HORTON_EC1561_20</t>
  </si>
  <si>
    <t>HORTON_EC1561_94</t>
  </si>
  <si>
    <t>HORTON_EC1561_59</t>
  </si>
  <si>
    <t>HORTON_EC1555_29</t>
  </si>
  <si>
    <t>HORTON_EC1555_43</t>
  </si>
  <si>
    <t>HORTON_EC1555_5</t>
  </si>
  <si>
    <t>HORTON_EC1555_115</t>
  </si>
  <si>
    <t>HORTON_EC1560_100</t>
  </si>
  <si>
    <t>HORTON_EC1560_83</t>
  </si>
  <si>
    <t>HORTON_EC1560_11</t>
  </si>
  <si>
    <t>HORTON_EC1560_46</t>
  </si>
  <si>
    <t>HORTON_EC1560_68</t>
  </si>
  <si>
    <t>HORTON_EC1560_48</t>
  </si>
  <si>
    <t>HORTON_EC1560_104</t>
  </si>
  <si>
    <t>Horton_EC1538_120</t>
  </si>
  <si>
    <t>HORTON_EC1538_66</t>
  </si>
  <si>
    <t>HORTON_EC1538_43</t>
  </si>
  <si>
    <t>HORTON_EC1538_84</t>
  </si>
  <si>
    <t>HORTON_EC1541_87</t>
  </si>
  <si>
    <t>HORTON_EC1541_115</t>
  </si>
  <si>
    <t>HORTON_EC1541_68</t>
  </si>
  <si>
    <t>HORTON_EC1541_71</t>
  </si>
  <si>
    <t>HORTON_EC1541_105</t>
  </si>
  <si>
    <t>HORTON_EC1637_55</t>
  </si>
  <si>
    <t>HORTON_EC1637_100</t>
  </si>
  <si>
    <t>HORTON_EC1619_14</t>
  </si>
  <si>
    <t>HORTON_EC1619_105</t>
  </si>
  <si>
    <t>HORTON_EC1619_112</t>
  </si>
  <si>
    <t>HORTON_EC1619_12</t>
  </si>
  <si>
    <t>HORTON_EC1619_80</t>
  </si>
  <si>
    <t>HORTON_EC1619_35</t>
  </si>
  <si>
    <t>HORTON_CU1738_4</t>
  </si>
  <si>
    <t>HORTON_CU1738_16</t>
  </si>
  <si>
    <t>HORTON_CU1738_24</t>
  </si>
  <si>
    <t>HORTON_EC1557_88</t>
  </si>
  <si>
    <t>HORTON_EC1557_116</t>
  </si>
  <si>
    <t>HORTON_EC1557_62</t>
  </si>
  <si>
    <t>HORTON_EC1557_80</t>
  </si>
  <si>
    <t>HORTON_EC1557_101</t>
  </si>
  <si>
    <t>HORTON_EC1301_15</t>
  </si>
  <si>
    <t>HORTON_EC1301_02</t>
  </si>
  <si>
    <t>HORTON_EC1301_08</t>
  </si>
  <si>
    <t>HORTON_EC1301_14</t>
  </si>
  <si>
    <t>HORTON_EC1301_01</t>
  </si>
  <si>
    <t>HORTON_EC1301_13</t>
  </si>
  <si>
    <t>HORTON_EC1316_5</t>
  </si>
  <si>
    <t>HORTON_EC1316_79</t>
  </si>
  <si>
    <t>HORTON_EC1617_95</t>
  </si>
  <si>
    <t>HORTON_EC1617_112</t>
  </si>
  <si>
    <t>HORTON_EC1617_25</t>
  </si>
  <si>
    <t>HORTON_EC1617_53</t>
  </si>
  <si>
    <t>HORTON_EC1617_46</t>
  </si>
  <si>
    <t>HORTON_EC1617_86</t>
  </si>
  <si>
    <t>Horton_EC1504_spot47</t>
  </si>
  <si>
    <t>Horton_EC1504_spot62</t>
  </si>
  <si>
    <t>Horton_EC1504_spot34</t>
  </si>
  <si>
    <t>Horton_EC1504_spot20</t>
  </si>
  <si>
    <t>Horton_EC1504_spot19</t>
  </si>
  <si>
    <t>Horton_EC1504_spot45</t>
  </si>
  <si>
    <t>Horton_EC1504_spot97</t>
  </si>
  <si>
    <t>Horton_EC1504_spot35</t>
  </si>
  <si>
    <t>Horton_EC1504_spot51</t>
  </si>
  <si>
    <t>Horton_EC1504_spot10</t>
  </si>
  <si>
    <t>Horton_EC1504_spot67</t>
  </si>
  <si>
    <t>Horton_EC1504_spot102</t>
  </si>
  <si>
    <t>Horton_EC1504_spot8</t>
  </si>
  <si>
    <t>Horton_EC1504_spot15</t>
  </si>
  <si>
    <t>Horton_EC1504_spot56</t>
  </si>
  <si>
    <t>Horton_EC1504_spot68</t>
  </si>
  <si>
    <t>Horton_EC1504_spot61</t>
  </si>
  <si>
    <t>Horton_EC1504_spot33</t>
  </si>
  <si>
    <t>Horton_EC1504_spot94</t>
  </si>
  <si>
    <t>Horton_EC1504_spot81</t>
  </si>
  <si>
    <t>Horton_EC1504_spot93</t>
  </si>
  <si>
    <t>Horton_EC1504_spot49</t>
  </si>
  <si>
    <t>Horton_EC1504_spot48</t>
  </si>
  <si>
    <t>Horton_EC1504_spot27</t>
  </si>
  <si>
    <t>Horton_EC1504_spot4</t>
  </si>
  <si>
    <t>Horton_EC1504_spot44</t>
  </si>
  <si>
    <t>Horton_EC1504_spot89</t>
  </si>
  <si>
    <t>Horton_EC1504_spot92</t>
  </si>
  <si>
    <t>Horton_EC1504_spot113</t>
  </si>
  <si>
    <t>Horton_EC1504_spot69</t>
  </si>
  <si>
    <t>Horton_EC1504_spot21</t>
  </si>
  <si>
    <t>Horton_EC1504_spot60</t>
  </si>
  <si>
    <t>Horton_EC1504_spot37</t>
  </si>
  <si>
    <t>Horton_EC1504_spot46</t>
  </si>
  <si>
    <t>Horton_EC1504_spot98</t>
  </si>
  <si>
    <t>Horton_EC1504_spot28</t>
  </si>
  <si>
    <t>Horton_EC1504_spot105</t>
  </si>
  <si>
    <t>Horton_EC1504_spot53</t>
  </si>
  <si>
    <t>Horton_EC1504_spot3</t>
  </si>
  <si>
    <t>Horton_EC1504_spot23</t>
  </si>
  <si>
    <t>Horton_EC1504_spot79</t>
  </si>
  <si>
    <t>Horton_EC1504_spot109</t>
  </si>
  <si>
    <t>Horton_EC1504_spot32</t>
  </si>
  <si>
    <t>Horton_EC1504_spot63</t>
  </si>
  <si>
    <t>Horton_EC1504_spot2</t>
  </si>
  <si>
    <t>Horton_EC1504_spot36</t>
  </si>
  <si>
    <t>Horton_EC1516_spot80</t>
  </si>
  <si>
    <t>Horton_EC1516_spot42</t>
  </si>
  <si>
    <t>Horton_EC1516_spot53</t>
  </si>
  <si>
    <t>Horton_EC1516_spot77</t>
  </si>
  <si>
    <t>Horton_EC1516_spot16</t>
  </si>
  <si>
    <t>Horton_EC1538_spot79</t>
  </si>
  <si>
    <t>Horton_EC1538_spot107</t>
  </si>
  <si>
    <t>Horton_EC1538_spot19</t>
  </si>
  <si>
    <t>Horton_EC1538_spot33</t>
  </si>
  <si>
    <t>Horton_EC1538_spot93</t>
  </si>
  <si>
    <t>Horton_EC1538_spot4</t>
  </si>
  <si>
    <t>Horton_EC1538_spot104</t>
  </si>
  <si>
    <t>Horton_EC1538_spot101</t>
  </si>
  <si>
    <t>Horton_EC1538_spot112</t>
  </si>
  <si>
    <t>Horton_EC1538_spot73</t>
  </si>
  <si>
    <t>Horton_EC1538_spot96</t>
  </si>
  <si>
    <t>Horton_EC1538_spot55</t>
  </si>
  <si>
    <t>Horton_EC1538_spot45</t>
  </si>
  <si>
    <t>Horton_EC1538_spot34</t>
  </si>
  <si>
    <t>Horton_EC1538_spot82</t>
  </si>
  <si>
    <t>Horton_EC1538_spot110</t>
  </si>
  <si>
    <t>Horton_EC1538_spot42</t>
  </si>
  <si>
    <t>Horton_EC1538_spot26</t>
  </si>
  <si>
    <t>Horton_EC1538_spot62</t>
  </si>
  <si>
    <t>Horton_EC1538_spot115</t>
  </si>
  <si>
    <t>Horton_EC1538_spot60</t>
  </si>
  <si>
    <t>Horton_EC1538_spot2</t>
  </si>
  <si>
    <t>Horton_EC1538_spot1</t>
  </si>
  <si>
    <t>Horton_EC1538_spot103</t>
  </si>
  <si>
    <t>Horton_EC1538_spot56</t>
  </si>
  <si>
    <t>Horton_EC1538_spot38</t>
  </si>
  <si>
    <t>Horton_EC1538_spot8</t>
  </si>
  <si>
    <t>Horton_EC1538_spot72</t>
  </si>
  <si>
    <t>Horton_EC1538_spot9</t>
  </si>
  <si>
    <t>Horton_EC1562_spot6</t>
  </si>
  <si>
    <t>Horton_EC1562_spot22</t>
  </si>
  <si>
    <t>Horton_EC1562_spot108</t>
  </si>
  <si>
    <t>Horton_EC1562_spot90</t>
  </si>
  <si>
    <t>Horton_EC1562_spot8</t>
  </si>
  <si>
    <t>Horton_EC1562_spot89</t>
  </si>
  <si>
    <t>Horton_EC1562_spot82</t>
  </si>
  <si>
    <t>Horton_EC1562_spot17</t>
  </si>
  <si>
    <t>Horton_EC1562_spot63</t>
  </si>
  <si>
    <t>Horton_EC1562_spot88</t>
  </si>
  <si>
    <t>09RC57</t>
  </si>
  <si>
    <t>09RC59</t>
  </si>
  <si>
    <t>09RC65</t>
  </si>
  <si>
    <t>09RC22</t>
  </si>
  <si>
    <t>Abitagua</t>
  </si>
  <si>
    <t>09RC60</t>
  </si>
  <si>
    <t>09RC61</t>
  </si>
  <si>
    <t>09RC43</t>
  </si>
  <si>
    <t>Zamora</t>
  </si>
  <si>
    <t>09RC46</t>
  </si>
  <si>
    <t>09RC63</t>
  </si>
  <si>
    <t>HORTON EC1308 SPOT 12</t>
  </si>
  <si>
    <t>HORTON EC1308 SPOT 6</t>
  </si>
  <si>
    <t>HORTON EC1308 SPOT 1</t>
  </si>
  <si>
    <t>HORTON EC1308 SPOT 13</t>
  </si>
  <si>
    <t>HORTON EC1308 SPOT 4</t>
  </si>
  <si>
    <t>HORTON EC1552 SPOT 14</t>
  </si>
  <si>
    <t>HORTON EC1552 SPOT 10</t>
  </si>
  <si>
    <t>HORTON EC1552 SPOT 20</t>
  </si>
  <si>
    <t>HORTON EC1552 SPOT 15</t>
  </si>
  <si>
    <t>HORTON EC1552 SPOT 18</t>
  </si>
  <si>
    <t>HORTON EC1509 SPOT 6</t>
  </si>
  <si>
    <t>HORTON EC1509 SPOT 40</t>
  </si>
  <si>
    <t>HORTON EC1509 SPOT 22</t>
  </si>
  <si>
    <t>HORTON EC1509 SPOT 96</t>
  </si>
  <si>
    <t>HORTON EC1509 SPOT 86</t>
  </si>
  <si>
    <t>HORTON EC1509 SPOT 105</t>
  </si>
  <si>
    <t>HORTON EC1509 SPOT 100</t>
  </si>
  <si>
    <t>HORTON EC1509 SPOT 92</t>
  </si>
  <si>
    <t>HORTON EC1509 SPOT 21</t>
  </si>
  <si>
    <t>HORTON EC1509 SPOT 34</t>
  </si>
  <si>
    <t>HORTON EC1568 SPOT 6</t>
  </si>
  <si>
    <t>HORTON EC1568 SPOT 10</t>
  </si>
  <si>
    <t>HORTON EC1568 SPOT 5</t>
  </si>
  <si>
    <t>HORTON EC1568 SPOT 8</t>
  </si>
  <si>
    <t>HORTON EC1518 SPOT 13</t>
  </si>
  <si>
    <t>HORTON EC1518 SPOT 11</t>
  </si>
  <si>
    <t>HORTON EC1518 SPOT 6</t>
  </si>
  <si>
    <t>HORTON EC1518 SPOT 12</t>
  </si>
  <si>
    <t>HORTON EC1515 SPOT 10</t>
  </si>
  <si>
    <t>HORTON EC1515 SPOT 5</t>
  </si>
  <si>
    <t>HORTON EC1515 SPOT 3</t>
  </si>
  <si>
    <t>HORTON EC1515 SPOT 7</t>
  </si>
  <si>
    <t>HORTON EC1502 SPOT 15</t>
  </si>
  <si>
    <t>HORTON EC1502 SPOT 71</t>
  </si>
  <si>
    <t>HORTON EC1502 SPOT 77</t>
  </si>
  <si>
    <t>HORTON EC1502 SPOT 32</t>
  </si>
  <si>
    <t>HORTON EC1502 SPOT 23</t>
  </si>
  <si>
    <t>HORTON EC1310 SPOT 11</t>
  </si>
  <si>
    <t>HORTON EC1310 SPOT 8</t>
  </si>
  <si>
    <t>HORTON EC1310 SPOT 2</t>
  </si>
  <si>
    <t>HORTON EC1310 SPOT 19</t>
  </si>
  <si>
    <t>HORTON EC1310 SPOT 7</t>
  </si>
  <si>
    <t>HORTON ECGG17 SPOT 36</t>
  </si>
  <si>
    <t>HORTON ECGG17 SPOT 84</t>
  </si>
  <si>
    <t>HORTON ECGG17 SPOT 43</t>
  </si>
  <si>
    <t>HORTON ECGG17 SPOT 9</t>
  </si>
  <si>
    <t>HORTON ECGG17 SPOT 61</t>
  </si>
  <si>
    <t>HORTON ECGG17 SPOT 60</t>
  </si>
  <si>
    <t>ECGG17</t>
  </si>
  <si>
    <t>extrusive</t>
  </si>
  <si>
    <t>Chingual</t>
  </si>
  <si>
    <t>Azafran</t>
  </si>
  <si>
    <t>granite</t>
  </si>
  <si>
    <t>Rosa Florida</t>
  </si>
  <si>
    <t>EC1561: Trigal Fm (Vilcabamba Basin S 4.18923   W 79.30363)</t>
  </si>
  <si>
    <t>EC1555: Trigal Fm (Loja Basin S 3.96107   W 79.23883)</t>
  </si>
  <si>
    <t>EC1560: Quillollaco Fm (Loja Basin S 3.98298   W 79.17153)</t>
  </si>
  <si>
    <t>EC1538: Mangan Fm (Cuenca Basin S 2.81671   W 78.90871)</t>
  </si>
  <si>
    <t>EC1541: Biblian Fm (Cuenca Basin S 2.81923   W 78.88581)</t>
  </si>
  <si>
    <t>EC1637: Yunguilla (near Cuenca Basin S03.11173  W79.01138)</t>
  </si>
  <si>
    <t>EC1619: Quingeo Fm (Quingeo Basin S3.00460601225495   W78.9458780363202)</t>
  </si>
  <si>
    <t>EC1557: San Cayetano Fm (Loja Basin S 3.97241   W 79.22986)</t>
  </si>
  <si>
    <t>EC1301: Quingeo Fm (Quingeo Basin S3.03913 W78.94451)</t>
  </si>
  <si>
    <t>EC1316: Letrero Fm (Nabon Basin S3.35729 W79.08065)</t>
  </si>
  <si>
    <t>EC1617: Quingeo Fm (Quingeo Basin S2.97049501910805   W78.9086949918419)</t>
  </si>
  <si>
    <t>EC1504: Forearc (Angamarca Basin S 0.95607   W 78.99695)</t>
  </si>
  <si>
    <t>EC1516: Tena Fm (Subandes/Oriente Basin S 1.41419   W 78.20891)</t>
  </si>
  <si>
    <t>EC1562: Quillollaco Fm (Vilcabamba Basin S 4.29580   W 79.21941)</t>
  </si>
  <si>
    <t>EC1509: Modern River Sand (Pastaza River S 1.06168   W 78.60687)</t>
  </si>
  <si>
    <t>EC1502: Forearc (Angamarca S 0.90818   W 78.82013)</t>
  </si>
  <si>
    <t>ECGG17: Tena Fm (Subandes/Oriente Basin S1.06490   W77.79116)</t>
  </si>
  <si>
    <t>EC1308: IGNEOUS Cojitambo (Cuenca Basin S2.76191 W78.88617)</t>
  </si>
  <si>
    <t>EC1552: IGNEOUS San Lucas Pluton (near Loja Basin S 3.76504   W 79.25962)</t>
  </si>
  <si>
    <t>EC1568: IGNEOUS Zamora Pluton (S 4.02265   W 78.89470)</t>
  </si>
  <si>
    <t>EC1518: IGNEOUS Abitagua Granite (S 1.44726   W 78.16009)</t>
  </si>
  <si>
    <t>EC1515: IGNEOUS Azafran Granite (S 1.41044   W 78.27457)</t>
  </si>
  <si>
    <t>EC1310: IGNEOUS Llacao volcanics (Cuenca Basin S2.82025 W78.92456)</t>
  </si>
  <si>
    <t>CU1738: Quingeo Fm (Quingeo Basin S 3.02788 W 78.93835)</t>
  </si>
  <si>
    <t>Data reduction methodology is from Woodhead et al. (2004)</t>
  </si>
  <si>
    <t>Analytical methods described in detail by Gehrels and Pecha (2014)</t>
  </si>
  <si>
    <t>(176Yb + 176Lu) / 176Hf (%) expresses the proportion of 176 due to 176Yb + 176Lu versus the proportion due to 176Hf, in %.</t>
  </si>
  <si>
    <t xml:space="preserve">Volts Hf is the sum of voltages of all Hf isotopes. </t>
  </si>
  <si>
    <t>176Hf/177Hf is the measured 176Hf/177Hf, corrected for fractionation and interfences. Shown with uncertainty expressed at 1-sigma.</t>
  </si>
  <si>
    <r>
      <t>176</t>
    </r>
    <r>
      <rPr>
        <sz val="10"/>
        <rFont val="Arial"/>
        <family val="2"/>
      </rPr>
      <t>Lu/</t>
    </r>
    <r>
      <rPr>
        <vertAlign val="superscript"/>
        <sz val="10"/>
        <rFont val="Arial"/>
        <family val="2"/>
      </rPr>
      <t>177</t>
    </r>
    <r>
      <rPr>
        <sz val="10"/>
        <rFont val="Arial"/>
        <family val="2"/>
      </rPr>
      <t xml:space="preserve">Hf is the intensity of 176Lu, calculated from the measured instensity of 175Lu and 176Lu/175Lu=0.02653 (from Patchett, 1983), compared to the measured intensity of 177Hf. </t>
    </r>
  </si>
  <si>
    <t>Fractionation of Lu isotopes is assumed to be the same as fractionation of Yb isotopes.</t>
  </si>
  <si>
    <t>176Hf/177Hf (T) is the 176Hf/177Hf corrected to the time of crystallization using a decay constant of 1.867e-11 (from Scherer et al., 2001 and Soderland et al., 2004)</t>
  </si>
  <si>
    <t>E-Hf (0) is the present-day epsilon Hf value using 176Hf/177Hf=0.282785 and 176Lu/177Hf=0.0336 (from Bouvier et al., 2008). The uncertainty is expressed at 1-sigma.</t>
  </si>
  <si>
    <t>E-Hf (T) is the epsilon Hf value at the time of crystallization. The uncertainty is expressed at 1-sigma.</t>
  </si>
  <si>
    <t>U-Pb ages are based on 206/238 for ages younger than ~1.0 Ga, and on 206/207 for ages older than ~1.0 Ga. This age cutoff may be slightly different for each sample.</t>
  </si>
  <si>
    <t>Isotope ratios as follows:</t>
  </si>
  <si>
    <t>180/177</t>
  </si>
  <si>
    <t>Patchett (1983)</t>
  </si>
  <si>
    <t>179/177</t>
  </si>
  <si>
    <t>Patchett &amp; Tatsumoto (1980)</t>
  </si>
  <si>
    <t>178/177</t>
  </si>
  <si>
    <t>176/177</t>
  </si>
  <si>
    <t>174/177</t>
  </si>
  <si>
    <t>176/175</t>
  </si>
  <si>
    <t>176/171</t>
  </si>
  <si>
    <t>Vervoort et al. (2004)</t>
  </si>
  <si>
    <t>173/171</t>
  </si>
  <si>
    <t>172/171</t>
  </si>
  <si>
    <t>Notes for plots:</t>
  </si>
  <si>
    <t xml:space="preserve">DM array is from Vervoort and Blichert-Toft (1999), using 176Hf/177Hf=0.283225 and 176Lu/177Hf=0.0383 </t>
  </si>
  <si>
    <t xml:space="preserve">CHUR is from Bouvier et al. (2008), using 176Hf/177Hf=0.282785 and 176Lu/177Hf=0.0336. </t>
  </si>
  <si>
    <t xml:space="preserve">Hf isotope evolution lines assume an average value of 176Lu/177Hf=0.0115 and a range of 176Lu/177Hf=0.0036 to 176Lu/177Hf=0.0193. </t>
  </si>
  <si>
    <t xml:space="preserve">Values are from the average and 2-sigma range of values reported by Vervoort and Patchett (1996) and Vervoort et al. (1999).   </t>
  </si>
  <si>
    <t>Uncertainties shown at 2-sigma.</t>
  </si>
  <si>
    <t>References:</t>
  </si>
  <si>
    <t>Bouvier, A., Vervoort, J., and Patchett, J., 2008, The Lu-Hf and Sm-Nd isotopic composiiton of CHUR: Consraints from unequilibrated chondrites and implications for the bulk composition of terrestrial planets: Earth and Planetary Science Letters: v. 273, p. 48-57.</t>
  </si>
  <si>
    <t>Gehrels, G. and Pecha, M., 2014, Detrital zircon U-Pb geochronology and Hf isotope geochemistry of Paleozoic and Triassic passive margin strata of western North America: Geosphere, v. 10 (1), p. 49-65.</t>
  </si>
  <si>
    <t>Patchett, P.J., 1983, Importance of the Lu-Hf isotopic system in studies of planetary chronology and chemical evolution: Geochimica et Cosmochimica Acta, v. 47, p. 81-91.</t>
  </si>
  <si>
    <t>Scherer, E., Munker, C., and Mezger, K., 2001, Calibrating the Lu-Hf clock: Science, v. 293, p. 683–686,</t>
  </si>
  <si>
    <t>Söderlund, U., Patchett, P.J., Vervoort, J.D. and Isachsen, C.E., 2004, The 176Lu decay constant determined by Lu-Hf and U-Pb isotope systematics of Precambrian mafic intrusions: Earth and Planetary Science Letters, v. 219, p. 311-324.</t>
  </si>
  <si>
    <t>Vervoort, J. D., and Blichert-Toft, J., 1999, Evolution of the depleted mantle: Hf isotope evidence from juvenile rocks through time: Geochimica et Cosmochimica Acta, v. 63, p. 533–556.</t>
  </si>
  <si>
    <t>Vervoort, J.D., Patchett, P.J., Soderlund, U., and Baker, M., 2004, Isotopic composition of Yb and the determination of Lu concentrations and Lu/Hf ratios by isotope dilution using MC-ICPMS: Geochemistry Geophysics Geosystems, v. 5, Q11002. (doi:10.1029/2004GC000721)</t>
  </si>
  <si>
    <t>Vervoort, J.D., and Patchett, P.J., 1996, Behavior of hafnium and neodymium isotopes in the crust: constraints from Precambrian crustally derived granites: Geochimica et Cosmochimica Acta, v. 60, p. 3717-3723</t>
  </si>
  <si>
    <t>Vervoort, J.D., Patchett, P.J., Blichert-Toft, J., and Albarede, F., 1999, Relationships between Lu-Hf and Sm-Nd isotopic systems in the global sedimentary system: Earth and Planetary Science Letters, v. 168, p. 79-99.</t>
  </si>
  <si>
    <t>Woodhead, J.D., and Hergt, J.M., 2004, A preliminary appraisal of seven natural zircon reference materials for in situ Hf isotope determination: Geostandards and Geoanalytical Research, v. 29 (2), p. 183-195.</t>
  </si>
  <si>
    <t>samples in red were removed from consideration</t>
  </si>
  <si>
    <t>Hf 1 sigma uncertainty</t>
  </si>
  <si>
    <t>Analytical Settings for Hf Isotope Geochemistry at the Arizona LaserChron Center</t>
  </si>
  <si>
    <t>Laboratory and Sample Preparation</t>
  </si>
  <si>
    <t>Laboratory name</t>
  </si>
  <si>
    <t>Arizona LaserChron Center</t>
  </si>
  <si>
    <t>Sample type/mineral</t>
  </si>
  <si>
    <t>Zircon</t>
  </si>
  <si>
    <t>Sample preparation</t>
  </si>
  <si>
    <t>Conventional mineral separation, 1 inch epoxy mount, polished to 1-micron finish</t>
  </si>
  <si>
    <t>Imaging</t>
  </si>
  <si>
    <t>Hitachi 3400N SEM with BSE and/or Cathodoluminesence</t>
  </si>
  <si>
    <t>Laser ablation system</t>
  </si>
  <si>
    <t>Make, Model, and type</t>
  </si>
  <si>
    <t>Photon Machines Analyte G2 Excimer laser</t>
  </si>
  <si>
    <t>Ablation cell and volume</t>
  </si>
  <si>
    <t>HelEx ablation cell</t>
  </si>
  <si>
    <t>Laser wavelength</t>
  </si>
  <si>
    <t>193 nm</t>
  </si>
  <si>
    <t>Pulse width</t>
  </si>
  <si>
    <t>~4-6 ns</t>
  </si>
  <si>
    <t>Energy density</t>
  </si>
  <si>
    <t>~6 J/cm2</t>
  </si>
  <si>
    <t>Repetition rate</t>
  </si>
  <si>
    <t>7 Hz</t>
  </si>
  <si>
    <t>Alation duration</t>
  </si>
  <si>
    <t>60 s</t>
  </si>
  <si>
    <r>
      <t>Ablation pit depth/</t>
    </r>
    <r>
      <rPr>
        <sz val="12"/>
        <color theme="1"/>
        <rFont val="Calibri"/>
        <family val="2"/>
        <scheme val="minor"/>
      </rPr>
      <t>ablation rate</t>
    </r>
  </si>
  <si>
    <t>~30 microns &amp; 0.8 microns/sec</t>
  </si>
  <si>
    <r>
      <t xml:space="preserve">Spot diameter </t>
    </r>
    <r>
      <rPr>
        <sz val="12"/>
        <color theme="1"/>
        <rFont val="Calibri"/>
        <family val="2"/>
        <scheme val="minor"/>
      </rPr>
      <t>nominal/actual</t>
    </r>
  </si>
  <si>
    <t>40 microns</t>
  </si>
  <si>
    <t>Sampling mode/pattern</t>
  </si>
  <si>
    <t>Spot</t>
  </si>
  <si>
    <t>Carrier gas</t>
  </si>
  <si>
    <t>Helium</t>
  </si>
  <si>
    <t>Cell carrier gas flow</t>
  </si>
  <si>
    <t>0.10 L/min He in inner cup, 0.30 L/min He in cell</t>
  </si>
  <si>
    <t>ICP-MS instrument</t>
  </si>
  <si>
    <t>Nu Plasma multicollector HR ICPMS</t>
  </si>
  <si>
    <t>Sample introduction</t>
  </si>
  <si>
    <t>Ablation aerosol</t>
  </si>
  <si>
    <t>RF power</t>
  </si>
  <si>
    <t>1300 W</t>
  </si>
  <si>
    <t>Make-up gas flow</t>
  </si>
  <si>
    <t>1.05 L/min Ar</t>
  </si>
  <si>
    <t>Detection system</t>
  </si>
  <si>
    <t>12 Faraday collectors with 3e11 ohm resistors, 4 ion counters</t>
  </si>
  <si>
    <t>Masses measured</t>
  </si>
  <si>
    <t>171Yb, 172Yb, 173Yb, 174(Yb+Hf), 175Lu, 176(Yb+Lu+Hf), 177Hf, 178Hf, 179Hf, 180Hf</t>
  </si>
  <si>
    <t>Dwell times (ms)</t>
  </si>
  <si>
    <t>one second for all masses</t>
  </si>
  <si>
    <t>Total integration time per output data point (sec)</t>
  </si>
  <si>
    <t>100 seconds</t>
  </si>
  <si>
    <t>Sensitivity as useful yield</t>
  </si>
  <si>
    <t>~4000 cps/ppm</t>
  </si>
  <si>
    <t>IC dead time</t>
  </si>
  <si>
    <t>N/A, ion counters not used in Hf acquisition</t>
  </si>
  <si>
    <t>Data processing</t>
  </si>
  <si>
    <t>Gas blank</t>
  </si>
  <si>
    <t>40 sec on-peak zero subtracted</t>
  </si>
  <si>
    <t>Calibration strategy</t>
  </si>
  <si>
    <t>Seven Hf standards (listed below) are used for Hf and Yb calibrations</t>
  </si>
  <si>
    <t>Reference material information</t>
  </si>
  <si>
    <t>Mud Tank: Woodhead and Hergt, 2005</t>
  </si>
  <si>
    <t>Plesovice: Slama et al., 2008</t>
  </si>
  <si>
    <t>91500: Woodhead and Hergt 2005; Blichert-Toft, 2007; Fisher et al., 2014; Eddy et al., 2014</t>
  </si>
  <si>
    <t>Temora: Woodhead and Hergt, 2005; Fisher et al., 2014</t>
  </si>
  <si>
    <t>FC-1: Woodhead and Hergt 2005; Bahlburg et al. 2010; Fisher et al., 2014; Eddy et al., 2017</t>
  </si>
  <si>
    <t>R33: Bahlburg et al. 2010; Fisher et al., 2014; Eddy et al., 2017</t>
  </si>
  <si>
    <t>SL: Woodhead and Hergt, 2005; Ping et al., 2004, laser; Wu et al., 2006, laser; Santos et al., 2017</t>
  </si>
  <si>
    <t>Data processing package used/Correction for LIEF</t>
  </si>
  <si>
    <t>Hfcalc</t>
  </si>
  <si>
    <t>Mass discrimination</t>
  </si>
  <si>
    <t>Common Pb correction, composition and uncertainty</t>
  </si>
  <si>
    <t>N/A</t>
  </si>
  <si>
    <t>Uncertainty level and propagation</t>
  </si>
  <si>
    <t>Uncertainties for individual analyses propagated at 1-sigma</t>
  </si>
  <si>
    <t>Quality control/validation</t>
  </si>
  <si>
    <t>Seven primary standards  (described above) mounted and analyzed together with unknowns</t>
  </si>
  <si>
    <t>Other information</t>
  </si>
  <si>
    <t>Seven primary standards  (described above) mounted together with unknowns</t>
  </si>
  <si>
    <t>Analytical methods described by Gehrels and Pecha (2014)</t>
  </si>
  <si>
    <t>Citations:</t>
  </si>
  <si>
    <t>Bahlburg, H., Vervoort, J.D., and DuFrane, S.A., 2010, Plate tectonic significance of Middle Cambrian and Ordovician siliciclastic rocks of the Bavarian facies, Armorican terrane assemblage, Germany -- U-Pb and Hf isotope evidence from detrital zircons: Gondwana Research, v. 17 (2-3), p. 223-235.</t>
  </si>
  <si>
    <t>Blichert-Toft, J., 2007, The isotopic composition of zircon reference material 91500: Chemical Geology, v. 253, p. 252-257.</t>
  </si>
  <si>
    <t>Eddy, M.P., Jagoutz, O., Ibanez-Mejia, M., 2017, Timing of initial seafloor spreading in the Newfoundland-Iberia rift: Geology, v. 45 (6), p. 527-530.</t>
  </si>
  <si>
    <t>Gehrels, G.E., Valencia, V., Ruiz, J., 2008, Enhanced precision, accuracy, efficiency, and spatial resolution of U-Pb ages by laser ablation–multicollector–inductively coupled plasma–mass spectrometry: Geochemistry, Geophysics, Geosystems, v. 9, Q03017, doi:10.1029/2007GC001805.</t>
  </si>
  <si>
    <t>Fisher, C.M., and Vervoort, J.V., 2014, Accurate Hf isotope determinations of complex zircons using the "laser ablation split stream" method: Geochemistry, Geophysics, Geosystems, v. 15.</t>
  </si>
  <si>
    <t>Ping, X., Fuyuan, W., Liewen, Xi., Yueheng, Y., 2004, Hf isotopic compositions of the standard zircons for U-Pb dating: Chinese Science Bulletin, v., 49, p. 1642-1648.</t>
  </si>
  <si>
    <t>Pullen, A., Ibanez-Mejia, M., Gehrels, G., Giesler, D., and Pecha, M., 2018, Optimization of a Laser Ablation-Single Collector-Inductively Coupled Plasma-Mass Spectrometer (Thermo Element 2) for Accurate, Precise, and Efficient Zircon U-Th-Pb Geochronology: Geochemistry, Geophysics, Geosystems, v. 19. https://doi. org/10.1029/2018GC007889</t>
  </si>
  <si>
    <t>Santos, M., Lana, C., et al., 2017, A new appraisal of Sri Lankan BB zircon as a reference material for LA-ICP-MS U-Pb geochronology and Lu-Hfg isotope tracing: Geostandards and Geoanalytical Research, v. 41 (3), p. 335-358.</t>
  </si>
  <si>
    <t>Sláma, J., Kosler, J., Condon, D.J., Crowley, J.L., Gerdes, A., Hanchar, J.M., Horstwood, M.S.A., Morris, G.A., Nasdala, L., Norberg, N., Schaltegger, U., Schoene, B., Tubrett, M.N., and Whitehouse, M.J., 2008, Plesovice zircon - A new natural reference material for U-Pb and Hf isotopic microanalysis: Chemical Geology, v. 249, p. 1-35.</t>
  </si>
  <si>
    <t>Woodhead, J.D., and Hergt, J.M., 2005, A preliminary appraisal of seven natural zircon reference materials for in situ Hf isotope determination: Geostandards and Geoanalytical Research, v. 29 (2), p. 183-195.</t>
  </si>
  <si>
    <t>Wu, F.-Y., Yang, Y.H., Xie, L.W., Yang, J.H. and Xu, P., 2006, Hf isotopic compositions of the standard zircons and baddeleyites used in U–Pb geochronology: Chemical Geology, v. 234, p. 105–126.</t>
  </si>
  <si>
    <t>Analytical Settings for U-Pb Geochronology at the Arizona LaserChron Center (Element 2 Single Collector)</t>
  </si>
  <si>
    <t>~8 ns</t>
  </si>
  <si>
    <t>~7 J/cm2</t>
  </si>
  <si>
    <t>8 Hz</t>
  </si>
  <si>
    <t>10 s</t>
  </si>
  <si>
    <t>~12 microns &amp; 0.8 microns/sec</t>
  </si>
  <si>
    <t>20 microns</t>
  </si>
  <si>
    <t>0.11 L/min He in inner cup, 0.29 L/min He in cell</t>
  </si>
  <si>
    <t>Thermo Element2 HR ICPMS</t>
  </si>
  <si>
    <t>1200 W</t>
  </si>
  <si>
    <t>0.8 L/min Ar</t>
  </si>
  <si>
    <t>Dual mode Secondary Electron Multiplier</t>
  </si>
  <si>
    <t>202Hg, 204(Hg+Pb), 206Pb, 207Pb, 208Pb, 232Th, 235U, 238U</t>
  </si>
  <si>
    <t>202=5.2, 204=7.8, 206=20.2, 207=28.4, 208=2.6, 232=2.6, 235=15.4, 238=10.4</t>
  </si>
  <si>
    <t>202=1.5, 204=2.3, 206=5.9, 207=8.3, 208=7.6, 232=7.6, 235=4.5, 238=3.0</t>
  </si>
  <si>
    <t>~5000 cps/ppm</t>
  </si>
  <si>
    <t>22 ns</t>
  </si>
  <si>
    <t>8 sec on-peak zero subtracted</t>
  </si>
  <si>
    <t>SLM zircon used as primary standard</t>
  </si>
  <si>
    <t>Gehrels et al. (2008)</t>
  </si>
  <si>
    <t>E2agecalc</t>
  </si>
  <si>
    <t>Normalized to primary standard</t>
  </si>
  <si>
    <t>Common Pb correction based on measured 206Pb/204 Pb and the assumed composition of common Pb based on Stacey and Kramers (1975)</t>
  </si>
  <si>
    <t>Uncertainties for individual analyses propagated at 1-sigma. Uncertainty of pooled analyses propagated at 2-sigma.</t>
  </si>
  <si>
    <t>FC-1 and R33 analyzed as secondary standards.</t>
  </si>
  <si>
    <t>Primary and secondary standards mounted together with unknowns.</t>
  </si>
  <si>
    <t>Analytical methods described by Gehrels et al. (2008), Gehrels and Pecha (2014), and Pullen et al. (2018)</t>
  </si>
  <si>
    <t>Stacey, J., and Kramers, J., 1975, Approximation of terrestrial lead isotope evolution by a two-stage model: Earth and Planetary Science Letters, v. 26, p. 207 221.</t>
  </si>
  <si>
    <t>detrital</t>
  </si>
  <si>
    <t>igneous</t>
  </si>
  <si>
    <t>granitoid</t>
  </si>
  <si>
    <t>Order</t>
  </si>
  <si>
    <t>(176Yb + 176Lu) / 176Hf (%)</t>
  </si>
  <si>
    <t>Volts Hf</t>
  </si>
  <si>
    <t>176Hf/177Hf</t>
  </si>
  <si>
    <t>± (1s)</t>
  </si>
  <si>
    <t>176Lu/177Hf</t>
  </si>
  <si>
    <t>176Hf/177Hf (T)</t>
  </si>
  <si>
    <t>E-Hf (0) ± (1s)</t>
  </si>
  <si>
    <t>U-Pb weighted average age (Ma)</t>
  </si>
  <si>
    <t>2 sigma uncertainty</t>
  </si>
  <si>
    <t>Epsilon Hf(t) weighted average</t>
  </si>
  <si>
    <t>2 sigma uncertainty (Epsilon Hf units)</t>
  </si>
  <si>
    <t>Unit</t>
  </si>
  <si>
    <t>Reference</t>
  </si>
  <si>
    <t>EC1308</t>
  </si>
  <si>
    <t>Cojitambo</t>
  </si>
  <si>
    <t>this study</t>
  </si>
  <si>
    <t>EC1552</t>
  </si>
  <si>
    <t>San Lucas</t>
  </si>
  <si>
    <t>EC1568</t>
  </si>
  <si>
    <t>EC1518</t>
  </si>
  <si>
    <t>EC1310</t>
  </si>
  <si>
    <t xml:space="preserve">Llacao </t>
  </si>
  <si>
    <t>EC1515</t>
  </si>
  <si>
    <t>Cochrane, 2013</t>
  </si>
  <si>
    <t>11RC01</t>
  </si>
  <si>
    <t>Pimampiro</t>
  </si>
  <si>
    <t>El Domo</t>
  </si>
  <si>
    <t>Vallejo et al., 2016</t>
  </si>
  <si>
    <t>sample type</t>
  </si>
  <si>
    <t>lithology</t>
  </si>
  <si>
    <t>EC1561</t>
  </si>
  <si>
    <t>EC1555</t>
  </si>
  <si>
    <t>EC1560</t>
  </si>
  <si>
    <t>EC1538</t>
  </si>
  <si>
    <t>EC1541</t>
  </si>
  <si>
    <t>EC1637</t>
  </si>
  <si>
    <t>EC1619</t>
  </si>
  <si>
    <t>CU1738</t>
  </si>
  <si>
    <t>EC1557</t>
  </si>
  <si>
    <t>EC1301</t>
  </si>
  <si>
    <t>EC1316</t>
  </si>
  <si>
    <t>EC1617</t>
  </si>
  <si>
    <t>EC1504</t>
  </si>
  <si>
    <t>EC1516</t>
  </si>
  <si>
    <t>EC1562</t>
  </si>
  <si>
    <t>EC1509</t>
  </si>
  <si>
    <t>river sand</t>
  </si>
  <si>
    <t>EC1502</t>
  </si>
  <si>
    <t>Cojitambo, Cuenca Basin</t>
  </si>
  <si>
    <t>Llacao Volcanics, Cuenca Basin</t>
  </si>
  <si>
    <t>Letrero Fm, Nabon Basin</t>
  </si>
  <si>
    <t>Quingeo Fm, Quingeo Basin</t>
  </si>
  <si>
    <t>Tena Formation, Subandes</t>
  </si>
  <si>
    <t>Yunguilla Fm, near Cuenca Basin</t>
  </si>
  <si>
    <t>Quillollaco Fm, Vilcabamba Basin</t>
  </si>
  <si>
    <t>Trigal Fm, Vilcabamba Basin</t>
  </si>
  <si>
    <t>San Cayetano Fm, Loja Basin</t>
  </si>
  <si>
    <t>Trigal Fm, Loja Basin</t>
  </si>
  <si>
    <t>San Lucas Pluton, near Loja Basin</t>
  </si>
  <si>
    <t>Biblian Fm, Cuenca Basin</t>
  </si>
  <si>
    <t>Mangan Fm, Cuenca Basin</t>
  </si>
  <si>
    <t xml:space="preserve">Abitagua </t>
  </si>
  <si>
    <t>Modern River Sand; Pastaza River</t>
  </si>
  <si>
    <t>sandstone</t>
  </si>
  <si>
    <t>Latitude (S)</t>
  </si>
  <si>
    <t>Longitude (W)</t>
  </si>
  <si>
    <t>Formation/Location</t>
  </si>
  <si>
    <t>forearc</t>
  </si>
  <si>
    <t>not reported</t>
  </si>
  <si>
    <t xml:space="preserve">intrusive </t>
  </si>
  <si>
    <t>Igneous Weighted Mean Ages</t>
  </si>
  <si>
    <t>Sample Information</t>
  </si>
  <si>
    <t>Raw Lu-Hf isotopic data (this study)</t>
  </si>
  <si>
    <t>Lu-Hf isotopes (this study)</t>
  </si>
  <si>
    <t>HORTON EC1624 SPOT 9</t>
  </si>
  <si>
    <t>HORTON EC1624 SPOT 10</t>
  </si>
  <si>
    <t>HORTON EC1624 SPOT 110</t>
  </si>
  <si>
    <t>HORTON EC1624 SPOT 13</t>
  </si>
  <si>
    <t>HORTON EC1624 SPOT 8</t>
  </si>
  <si>
    <t>HORTON EC1624 SPOT 2</t>
  </si>
  <si>
    <t>HORTON EC1509 SPOT 8</t>
  </si>
  <si>
    <t>Data were collected over three sessions at the Arizona LaserChron Center between 2014 and 2018</t>
  </si>
  <si>
    <t>-EC1310 Spot 4</t>
  </si>
  <si>
    <t>NA</t>
  </si>
  <si>
    <t>-EC1310 Spot 11</t>
  </si>
  <si>
    <t>-EC1310 Spot 17</t>
  </si>
  <si>
    <t>-EC1310 Spot 9</t>
  </si>
  <si>
    <t>-EC1310 Spot 13</t>
  </si>
  <si>
    <t>-EC1310 Spot 8</t>
  </si>
  <si>
    <t>-EC1310 Spot 2</t>
  </si>
  <si>
    <t>-EC1310 Spot 18</t>
  </si>
  <si>
    <t>-EC1310 Spot 19</t>
  </si>
  <si>
    <t>-EC1310 Spot 5</t>
  </si>
  <si>
    <t>-EC1310 Spot 20</t>
  </si>
  <si>
    <t>-EC1310 Spot 14</t>
  </si>
  <si>
    <t>-EC1310 Spot 15</t>
  </si>
  <si>
    <t>-EC1310 Spot 16</t>
  </si>
  <si>
    <t>-EC1310 Spot 7</t>
  </si>
  <si>
    <t>-EC1310 Spot 12</t>
  </si>
  <si>
    <t>-EC1310 Spot 3</t>
  </si>
  <si>
    <t xml:space="preserve">EC1310-01R &lt;&gt; </t>
  </si>
  <si>
    <t xml:space="preserve">EC1310-02R &lt;&gt; </t>
  </si>
  <si>
    <t xml:space="preserve">EC1310-03R &lt;&gt; </t>
  </si>
  <si>
    <t xml:space="preserve">EC1310-04R &lt;&gt; </t>
  </si>
  <si>
    <t xml:space="preserve">EC1310-05R &lt;&gt; </t>
  </si>
  <si>
    <t xml:space="preserve">EC1310-06R &lt;&gt; </t>
  </si>
  <si>
    <t xml:space="preserve">EC1310-07R &lt;&gt; </t>
  </si>
  <si>
    <t xml:space="preserve">EC1310-08R &lt;&gt; </t>
  </si>
  <si>
    <t xml:space="preserve">EC1310-09R &lt;&gt; </t>
  </si>
  <si>
    <t xml:space="preserve">EC1310-10R &lt;&gt; </t>
  </si>
  <si>
    <t xml:space="preserve">EC1310-11R &lt;&gt; </t>
  </si>
  <si>
    <t xml:space="preserve">EC1310-12R &lt;&gt; </t>
  </si>
  <si>
    <t xml:space="preserve">EC1310-13R &lt;&gt; </t>
  </si>
  <si>
    <t xml:space="preserve">EC1310-14R &lt;&gt; </t>
  </si>
  <si>
    <t xml:space="preserve">EC1310-15R &lt;&gt; </t>
  </si>
  <si>
    <t xml:space="preserve">EC1310-16R &lt;&gt; </t>
  </si>
  <si>
    <t xml:space="preserve">EC1310-17R &lt;&gt; </t>
  </si>
  <si>
    <t xml:space="preserve">EC1310-18R &lt;&gt; </t>
  </si>
  <si>
    <t xml:space="preserve">EC1310-19R &lt;&gt; </t>
  </si>
  <si>
    <t xml:space="preserve">EC1310-20R &lt;&gt; </t>
  </si>
  <si>
    <t>-EC1308 Spot 15</t>
  </si>
  <si>
    <t>-EC1308 Spot 14</t>
  </si>
  <si>
    <t>-EC1308 Spot 12</t>
  </si>
  <si>
    <t>-EC1308 Spot 16</t>
  </si>
  <si>
    <t>-EC1308 Spot 5</t>
  </si>
  <si>
    <t>-EC1308 Spot 2</t>
  </si>
  <si>
    <t>-EC1308 Spot 6</t>
  </si>
  <si>
    <t>-EC1308 Spot 7</t>
  </si>
  <si>
    <t>-EC1308 Spot 18</t>
  </si>
  <si>
    <t>-EC1308 Spot 11</t>
  </si>
  <si>
    <t>-EC1308 Spot 1</t>
  </si>
  <si>
    <t>-EC1308 Spot 19</t>
  </si>
  <si>
    <t>-EC1308 Spot 17</t>
  </si>
  <si>
    <t>-EC1308 Spot 13</t>
  </si>
  <si>
    <t>-EC1308 Spot 8</t>
  </si>
  <si>
    <t>-EC1308 Spot 10</t>
  </si>
  <si>
    <t>-EC1308 Spot 4</t>
  </si>
  <si>
    <t>-EC1308 Spot 9</t>
  </si>
  <si>
    <t>-EC1308 Spot 3</t>
  </si>
  <si>
    <t>-EC1308 Spot 20</t>
  </si>
  <si>
    <t xml:space="preserve">EC1308-01R &lt;&gt; </t>
  </si>
  <si>
    <t xml:space="preserve">EC1308-02R &lt;&gt; </t>
  </si>
  <si>
    <t xml:space="preserve">EC1308-03R &lt;&gt; </t>
  </si>
  <si>
    <t xml:space="preserve">EC1308-05R &lt;&gt; </t>
  </si>
  <si>
    <t xml:space="preserve">EC1308-06R &lt;&gt; </t>
  </si>
  <si>
    <t xml:space="preserve">EC1308-07R &lt;&gt; </t>
  </si>
  <si>
    <t xml:space="preserve">EC1308-08R &lt;&gt; </t>
  </si>
  <si>
    <t xml:space="preserve">EC1308-09R &lt;&gt; </t>
  </si>
  <si>
    <t xml:space="preserve">EC1308-10R &lt;&gt; </t>
  </si>
  <si>
    <t xml:space="preserve">EC1308-11R &lt;&gt; </t>
  </si>
  <si>
    <t xml:space="preserve">EC1308-12R &lt;&gt; </t>
  </si>
  <si>
    <t xml:space="preserve">EC1308-13R &lt;&gt; </t>
  </si>
  <si>
    <t xml:space="preserve">EC1308-15R &lt;&gt; </t>
  </si>
  <si>
    <t xml:space="preserve">EC1308-16R &lt;&gt; </t>
  </si>
  <si>
    <t xml:space="preserve">EC1308-17R &lt;&gt; </t>
  </si>
  <si>
    <t xml:space="preserve">EC1308-18R &lt;&gt; </t>
  </si>
  <si>
    <t xml:space="preserve">EC1308-19R &lt;&gt; </t>
  </si>
  <si>
    <t xml:space="preserve">EC1308-20R &lt;&gt; </t>
  </si>
  <si>
    <t>Analysis</t>
  </si>
  <si>
    <t>U/Th</t>
  </si>
  <si>
    <t>Best age</t>
  </si>
  <si>
    <t xml:space="preserve"> </t>
  </si>
  <si>
    <t>-Sample 4 Spot 10</t>
  </si>
  <si>
    <t>-Sample 4 Spot 3</t>
  </si>
  <si>
    <t>-Sample 4 Spot 5</t>
  </si>
  <si>
    <t>-Sample 4 Spot 13</t>
  </si>
  <si>
    <t>-Sample 4 Spot 15</t>
  </si>
  <si>
    <t>-Sample 4 Spot 11</t>
  </si>
  <si>
    <t>-Sample 4 Spot 8</t>
  </si>
  <si>
    <t>-Sample 4 Spot 6</t>
  </si>
  <si>
    <t>-Sample 4 Spot 12</t>
  </si>
  <si>
    <t>-Sample 4 Spot 1</t>
  </si>
  <si>
    <t>-Sample 4 Spot 4</t>
  </si>
  <si>
    <t>-Sample 4 Spot 7</t>
  </si>
  <si>
    <t>-Sample 4 Spot 2</t>
  </si>
  <si>
    <t>-Sample 4 Spot 14</t>
  </si>
  <si>
    <t>-Sample 4 Spot 9</t>
  </si>
  <si>
    <t>U ppm</t>
  </si>
  <si>
    <t>207Pb/ 235U</t>
  </si>
  <si>
    <t>1 sigma error %</t>
  </si>
  <si>
    <t>206Pb/ 238U</t>
  </si>
  <si>
    <t>207Pb/235U Age (Ma)</t>
  </si>
  <si>
    <t>1 sigma error (Ma)</t>
  </si>
  <si>
    <t>206Pb/238U Age (Ma)</t>
  </si>
  <si>
    <t>206Pb/207Pb Age (Ma)</t>
  </si>
  <si>
    <t>-Sample 2 Spot 13</t>
  </si>
  <si>
    <t>-Sample 2 Spot 4</t>
  </si>
  <si>
    <t>-Sample 2 Spot 15</t>
  </si>
  <si>
    <t>-Sample 2 Spot 6</t>
  </si>
  <si>
    <t>-Sample 2 Spot 1</t>
  </si>
  <si>
    <t>-Sample 2 Spot 10</t>
  </si>
  <si>
    <t>-Sample 2 Spot 11</t>
  </si>
  <si>
    <t>-Sample 2 Spot 5</t>
  </si>
  <si>
    <t>-Sample 2 Spot 8</t>
  </si>
  <si>
    <t>-Sample 2 Spot 14</t>
  </si>
  <si>
    <t>-Sample 2 Spot 3</t>
  </si>
  <si>
    <t>-Sample 2 Spot 7</t>
  </si>
  <si>
    <t>-Sample 2 Spot 12</t>
  </si>
  <si>
    <t>-Sample 2 Spot 9</t>
  </si>
  <si>
    <t>-Sample 2 Spot 2</t>
  </si>
  <si>
    <t>-EC1552 Spot 3</t>
  </si>
  <si>
    <t>-EC1552 Spot 14</t>
  </si>
  <si>
    <t>-EC1552 Spot 2</t>
  </si>
  <si>
    <t>-EC1552 Spot 8</t>
  </si>
  <si>
    <t>-EC1552 Spot 6</t>
  </si>
  <si>
    <t>-EC1552 Spot 5</t>
  </si>
  <si>
    <t>-EC1552 Spot 10</t>
  </si>
  <si>
    <t>-EC1552 Spot 20</t>
  </si>
  <si>
    <t>-EC1552 Spot 15</t>
  </si>
  <si>
    <t>-EC1552 Spot 18</t>
  </si>
  <si>
    <t>-EC1552 Spot 1</t>
  </si>
  <si>
    <t>-EC1552 Spot 11</t>
  </si>
  <si>
    <t>-EC1552 Spot 9</t>
  </si>
  <si>
    <t>-EC1552 Spot 7</t>
  </si>
  <si>
    <t>-EC1552 Spot 13</t>
  </si>
  <si>
    <t>-EC1552 Spot 16</t>
  </si>
  <si>
    <t>-EC1552 Spot 12</t>
  </si>
  <si>
    <t>-EC1552 Spot 19</t>
  </si>
  <si>
    <t>-EC1552 Spot 17</t>
  </si>
  <si>
    <t>-EC1552 Spot 4</t>
  </si>
  <si>
    <t>Sample EC1310</t>
  </si>
  <si>
    <t>Sample EC1308</t>
  </si>
  <si>
    <t>Sample EC1552</t>
  </si>
  <si>
    <t>Sample EC1515</t>
  </si>
  <si>
    <t>Sample EC1518</t>
  </si>
  <si>
    <t>Sample EC1568</t>
  </si>
  <si>
    <t>S.E.= 1%</t>
  </si>
  <si>
    <t>red= excluded from weighted mean age</t>
  </si>
  <si>
    <t>George, S.W.M., et al., 2021, Did accretion of the Caribbean oceanic plateau drive rapid crustal thickening in the northern Andes?: Geology, v. 49, https://doi.org/10.1130/G48509.1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</si>
</sst>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"/>
    <numFmt numFmtId="166" formatCode="0.0000000"/>
    <numFmt numFmtId="167" formatCode="0.00000"/>
    <numFmt numFmtId="168" formatCode="0.0000"/>
  </numFmts>
  <fonts count="24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color theme="1"/>
      <name val="Arial"/>
      <family val="2"/>
    </font>
    <font>
      <sz val="10"/>
      <color rgb="FF0070C0"/>
      <name val="Arial"/>
      <family val="2"/>
    </font>
    <font>
      <vertAlign val="superscript"/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8"/>
      <name val="Arial"/>
      <family val="2"/>
    </font>
    <font>
      <b/>
      <i/>
      <sz val="10"/>
      <name val="Arial"/>
      <family val="2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FF0000"/>
      <name val="Arial"/>
      <family val="2"/>
    </font>
    <font>
      <b/>
      <i/>
      <sz val="11"/>
      <name val="Calibri"/>
      <family val="2"/>
    </font>
    <font>
      <sz val="10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26">
    <xf numFmtId="0" fontId="0" fillId="0" borderId="0" xfId="0"/>
    <xf numFmtId="16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2" fontId="0" fillId="0" borderId="0" xfId="0" applyNumberFormat="1"/>
    <xf numFmtId="2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4" fillId="0" borderId="0" xfId="0" applyFont="1"/>
    <xf numFmtId="1" fontId="0" fillId="0" borderId="0" xfId="0" applyNumberFormat="1"/>
    <xf numFmtId="164" fontId="0" fillId="0" borderId="0" xfId="0" applyNumberFormat="1"/>
    <xf numFmtId="164" fontId="0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0" fontId="5" fillId="0" borderId="0" xfId="0" applyFont="1"/>
    <xf numFmtId="164" fontId="3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2" fontId="5" fillId="0" borderId="0" xfId="0" applyNumberFormat="1" applyFont="1"/>
    <xf numFmtId="164" fontId="5" fillId="0" borderId="0" xfId="0" applyNumberFormat="1" applyFont="1"/>
    <xf numFmtId="2" fontId="7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165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left"/>
    </xf>
    <xf numFmtId="165" fontId="8" fillId="0" borderId="0" xfId="0" applyNumberFormat="1" applyFont="1" applyAlignment="1">
      <alignment horizontal="left"/>
    </xf>
    <xf numFmtId="166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left"/>
    </xf>
    <xf numFmtId="165" fontId="0" fillId="0" borderId="1" xfId="0" applyNumberFormat="1" applyFill="1" applyBorder="1"/>
    <xf numFmtId="165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Fill="1"/>
    <xf numFmtId="0" fontId="9" fillId="0" borderId="0" xfId="0" applyFont="1"/>
    <xf numFmtId="0" fontId="0" fillId="0" borderId="0" xfId="0" applyFont="1"/>
    <xf numFmtId="0" fontId="10" fillId="0" borderId="0" xfId="0" applyFont="1"/>
    <xf numFmtId="0" fontId="0" fillId="0" borderId="0" xfId="0" applyFont="1" applyAlignment="1">
      <alignment horizontal="left" vertical="center"/>
    </xf>
    <xf numFmtId="0" fontId="1" fillId="0" borderId="0" xfId="1"/>
    <xf numFmtId="0" fontId="11" fillId="0" borderId="0" xfId="1" applyFont="1" applyAlignment="1">
      <alignment wrapText="1"/>
    </xf>
    <xf numFmtId="0" fontId="2" fillId="0" borderId="0" xfId="1" applyFont="1"/>
    <xf numFmtId="0" fontId="2" fillId="0" borderId="0" xfId="1" applyFont="1" applyAlignment="1">
      <alignment horizontal="left"/>
    </xf>
    <xf numFmtId="164" fontId="2" fillId="0" borderId="0" xfId="1" applyNumberFormat="1" applyFont="1" applyAlignment="1">
      <alignment horizontal="left"/>
    </xf>
    <xf numFmtId="164" fontId="2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Alignment="1">
      <alignment horizontal="left"/>
    </xf>
    <xf numFmtId="164" fontId="6" fillId="0" borderId="0" xfId="0" applyNumberFormat="1" applyFont="1" applyAlignment="1">
      <alignment horizontal="left"/>
    </xf>
    <xf numFmtId="0" fontId="6" fillId="0" borderId="0" xfId="1" applyFont="1"/>
    <xf numFmtId="167" fontId="1" fillId="0" borderId="0" xfId="0" applyNumberFormat="1" applyFont="1" applyAlignment="1">
      <alignment horizontal="left"/>
    </xf>
    <xf numFmtId="0" fontId="12" fillId="0" borderId="0" xfId="1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4" fillId="0" borderId="0" xfId="0" applyFont="1" applyFill="1"/>
    <xf numFmtId="2" fontId="13" fillId="0" borderId="0" xfId="0" applyNumberFormat="1" applyFont="1"/>
    <xf numFmtId="0" fontId="16" fillId="0" borderId="0" xfId="0" applyFont="1"/>
    <xf numFmtId="0" fontId="9" fillId="0" borderId="0" xfId="0" applyFont="1" applyAlignment="1">
      <alignment wrapText="1"/>
    </xf>
    <xf numFmtId="0" fontId="16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164" fontId="17" fillId="0" borderId="0" xfId="0" applyNumberFormat="1" applyFont="1" applyAlignment="1">
      <alignment horizontal="left"/>
    </xf>
    <xf numFmtId="164" fontId="18" fillId="0" borderId="0" xfId="0" applyNumberFormat="1" applyFont="1" applyAlignment="1">
      <alignment horizontal="left"/>
    </xf>
    <xf numFmtId="165" fontId="17" fillId="0" borderId="0" xfId="0" applyNumberFormat="1" applyFont="1" applyAlignment="1">
      <alignment horizontal="right"/>
    </xf>
    <xf numFmtId="165" fontId="18" fillId="0" borderId="0" xfId="0" applyNumberFormat="1" applyFont="1" applyAlignment="1">
      <alignment horizontal="right"/>
    </xf>
    <xf numFmtId="0" fontId="19" fillId="0" borderId="0" xfId="1" applyFont="1" applyAlignment="1">
      <alignment wrapText="1"/>
    </xf>
    <xf numFmtId="0" fontId="21" fillId="0" borderId="0" xfId="0" applyFont="1"/>
    <xf numFmtId="1" fontId="1" fillId="0" borderId="0" xfId="1" applyNumberFormat="1" applyAlignment="1">
      <alignment horizontal="right"/>
    </xf>
    <xf numFmtId="1" fontId="1" fillId="0" borderId="0" xfId="1" applyNumberFormat="1"/>
    <xf numFmtId="164" fontId="1" fillId="0" borderId="0" xfId="1" applyNumberFormat="1" applyAlignment="1">
      <alignment horizontal="right"/>
    </xf>
    <xf numFmtId="168" fontId="1" fillId="0" borderId="0" xfId="1" applyNumberFormat="1"/>
    <xf numFmtId="164" fontId="1" fillId="0" borderId="0" xfId="1" applyNumberFormat="1"/>
    <xf numFmtId="1" fontId="22" fillId="0" borderId="2" xfId="0" applyNumberFormat="1" applyFont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8" fontId="1" fillId="0" borderId="3" xfId="0" applyNumberFormat="1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/>
    </xf>
    <xf numFmtId="0" fontId="2" fillId="0" borderId="0" xfId="1" applyFont="1" applyFill="1"/>
    <xf numFmtId="1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164" fontId="20" fillId="0" borderId="0" xfId="0" applyNumberFormat="1" applyFont="1" applyFill="1" applyBorder="1" applyAlignment="1">
      <alignment horizontal="right"/>
    </xf>
    <xf numFmtId="168" fontId="20" fillId="0" borderId="0" xfId="0" applyNumberFormat="1" applyFont="1" applyFill="1" applyBorder="1" applyAlignment="1">
      <alignment horizontal="right" vertical="center"/>
    </xf>
    <xf numFmtId="164" fontId="20" fillId="0" borderId="0" xfId="0" applyNumberFormat="1" applyFont="1" applyFill="1" applyBorder="1" applyAlignment="1">
      <alignment horizontal="right" vertical="center"/>
    </xf>
    <xf numFmtId="0" fontId="0" fillId="0" borderId="0" xfId="0" applyFill="1" applyBorder="1"/>
    <xf numFmtId="1" fontId="1" fillId="0" borderId="0" xfId="0" applyNumberFormat="1" applyFont="1" applyFill="1" applyBorder="1"/>
    <xf numFmtId="164" fontId="0" fillId="0" borderId="0" xfId="0" applyNumberFormat="1" applyFill="1" applyBorder="1" applyAlignment="1">
      <alignment horizontal="right"/>
    </xf>
    <xf numFmtId="168" fontId="0" fillId="0" borderId="0" xfId="0" applyNumberFormat="1" applyFill="1" applyBorder="1" applyAlignment="1">
      <alignment horizontal="right" vertical="center"/>
    </xf>
    <xf numFmtId="164" fontId="0" fillId="0" borderId="0" xfId="0" applyNumberFormat="1" applyFill="1" applyBorder="1" applyAlignment="1">
      <alignment horizontal="right" vertical="center"/>
    </xf>
    <xf numFmtId="0" fontId="0" fillId="0" borderId="6" xfId="0" applyBorder="1"/>
    <xf numFmtId="0" fontId="1" fillId="0" borderId="6" xfId="1" applyBorder="1"/>
    <xf numFmtId="164" fontId="1" fillId="0" borderId="6" xfId="1" applyNumberFormat="1" applyBorder="1"/>
    <xf numFmtId="164" fontId="1" fillId="0" borderId="6" xfId="0" applyNumberFormat="1" applyFont="1" applyFill="1" applyBorder="1" applyAlignment="1">
      <alignment horizontal="right"/>
    </xf>
    <xf numFmtId="164" fontId="20" fillId="0" borderId="6" xfId="0" applyNumberFormat="1" applyFont="1" applyFill="1" applyBorder="1" applyAlignment="1">
      <alignment horizontal="right" vertical="center"/>
    </xf>
    <xf numFmtId="0" fontId="0" fillId="0" borderId="6" xfId="0" applyFill="1" applyBorder="1"/>
    <xf numFmtId="164" fontId="0" fillId="0" borderId="6" xfId="0" applyNumberFormat="1" applyFill="1" applyBorder="1" applyAlignment="1">
      <alignment horizontal="right" vertical="center"/>
    </xf>
    <xf numFmtId="0" fontId="0" fillId="0" borderId="7" xfId="0" applyBorder="1"/>
    <xf numFmtId="0" fontId="1" fillId="0" borderId="7" xfId="1" applyBorder="1"/>
    <xf numFmtId="164" fontId="1" fillId="0" borderId="7" xfId="1" applyNumberFormat="1" applyBorder="1"/>
    <xf numFmtId="164" fontId="1" fillId="0" borderId="7" xfId="0" applyNumberFormat="1" applyFont="1" applyFill="1" applyBorder="1" applyAlignment="1">
      <alignment horizontal="right"/>
    </xf>
    <xf numFmtId="164" fontId="20" fillId="0" borderId="7" xfId="0" applyNumberFormat="1" applyFont="1" applyFill="1" applyBorder="1" applyAlignment="1">
      <alignment horizontal="right" vertical="center"/>
    </xf>
    <xf numFmtId="0" fontId="0" fillId="0" borderId="7" xfId="0" applyFill="1" applyBorder="1"/>
    <xf numFmtId="164" fontId="0" fillId="0" borderId="7" xfId="0" applyNumberFormat="1" applyFill="1" applyBorder="1" applyAlignment="1">
      <alignment horizontal="right" vertical="center"/>
    </xf>
    <xf numFmtId="164" fontId="1" fillId="0" borderId="6" xfId="1" applyNumberFormat="1" applyBorder="1" applyAlignment="1">
      <alignment horizontal="right"/>
    </xf>
    <xf numFmtId="164" fontId="20" fillId="0" borderId="7" xfId="0" applyNumberFormat="1" applyFont="1" applyFill="1" applyBorder="1" applyAlignment="1">
      <alignment horizontal="right"/>
    </xf>
    <xf numFmtId="0" fontId="9" fillId="0" borderId="0" xfId="0" applyFont="1" applyFill="1" applyBorder="1"/>
    <xf numFmtId="164" fontId="1" fillId="0" borderId="0" xfId="1" applyNumberFormat="1" applyFont="1"/>
    <xf numFmtId="164" fontId="1" fillId="0" borderId="7" xfId="1" applyNumberFormat="1" applyFont="1" applyBorder="1"/>
    <xf numFmtId="1" fontId="3" fillId="0" borderId="0" xfId="1" applyNumberFormat="1" applyFont="1" applyAlignment="1">
      <alignment horizontal="right"/>
    </xf>
    <xf numFmtId="1" fontId="3" fillId="0" borderId="0" xfId="1" applyNumberFormat="1" applyFont="1"/>
    <xf numFmtId="164" fontId="3" fillId="0" borderId="0" xfId="1" applyNumberFormat="1" applyFont="1" applyAlignment="1">
      <alignment horizontal="right"/>
    </xf>
    <xf numFmtId="168" fontId="3" fillId="0" borderId="0" xfId="1" applyNumberFormat="1" applyFont="1"/>
    <xf numFmtId="164" fontId="3" fillId="0" borderId="0" xfId="1" applyNumberFormat="1" applyFont="1"/>
    <xf numFmtId="164" fontId="3" fillId="0" borderId="6" xfId="1" applyNumberFormat="1" applyFont="1" applyBorder="1"/>
    <xf numFmtId="164" fontId="3" fillId="0" borderId="7" xfId="1" applyNumberFormat="1" applyFont="1" applyBorder="1"/>
    <xf numFmtId="164" fontId="3" fillId="0" borderId="6" xfId="1" applyNumberFormat="1" applyFont="1" applyBorder="1" applyAlignment="1">
      <alignment horizontal="right"/>
    </xf>
    <xf numFmtId="0" fontId="3" fillId="0" borderId="0" xfId="1" applyFont="1"/>
    <xf numFmtId="0" fontId="23" fillId="0" borderId="0" xfId="1" applyFont="1" applyFill="1"/>
    <xf numFmtId="1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>
      <alignment horizontal="right"/>
    </xf>
    <xf numFmtId="164" fontId="3" fillId="0" borderId="6" xfId="0" applyNumberFormat="1" applyFont="1" applyFill="1" applyBorder="1" applyAlignment="1">
      <alignment horizontal="right"/>
    </xf>
    <xf numFmtId="164" fontId="3" fillId="0" borderId="7" xfId="0" applyNumberFormat="1" applyFont="1" applyFill="1" applyBorder="1" applyAlignment="1">
      <alignment horizontal="right"/>
    </xf>
  </cellXfs>
  <cellStyles count="2">
    <cellStyle name="Normal" xfId="0" builtinId="0"/>
    <cellStyle name="Normal 2" xfId="1" xr:uid="{60ADC59D-F6B3-7F4A-97AE-A9EAE85DA3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hwmgeorge\Dropbox\Manuscrip%202-Hf%20Ecuador\George_HF_Jan2018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hWMGeorge\Library\Containers\com.microsoft.Excel\Data\Downloads\Hf%20Data%20Table%20with%20not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689AF-5557-450C-96CC-0171365D2942}">
  <dimension ref="A1"/>
  <sheetViews>
    <sheetView workbookViewId="0">
      <selection activeCell="A2" sqref="A2"/>
    </sheetView>
  </sheetViews>
  <sheetFormatPr defaultRowHeight="15.75" x14ac:dyDescent="0.25"/>
  <sheetData>
    <row r="1" spans="1:1" x14ac:dyDescent="0.25">
      <c r="A1" t="s">
        <v>639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0AF3C-84EC-4D43-8185-045021F84EFB}">
  <sheetPr codeName="Sheet1">
    <pageSetUpPr fitToPage="1"/>
  </sheetPr>
  <dimension ref="B1:N67"/>
  <sheetViews>
    <sheetView tabSelected="1" workbookViewId="0">
      <selection activeCell="C23" sqref="C23"/>
    </sheetView>
  </sheetViews>
  <sheetFormatPr defaultColWidth="11.125" defaultRowHeight="15.75" x14ac:dyDescent="0.25"/>
  <cols>
    <col min="1" max="1" width="2.625" customWidth="1"/>
    <col min="2" max="2" width="65.125" customWidth="1"/>
    <col min="9" max="14" width="11.125" style="29"/>
  </cols>
  <sheetData>
    <row r="1" spans="2:14" s="51" customFormat="1" ht="18.75" x14ac:dyDescent="0.3">
      <c r="B1" s="52" t="s">
        <v>287</v>
      </c>
      <c r="I1" s="53"/>
      <c r="J1" s="53"/>
      <c r="K1" s="53"/>
      <c r="L1" s="53"/>
      <c r="M1" s="53"/>
      <c r="N1" s="53"/>
    </row>
    <row r="4" spans="2:14" x14ac:dyDescent="0.25">
      <c r="B4" s="30" t="s">
        <v>288</v>
      </c>
    </row>
    <row r="5" spans="2:14" x14ac:dyDescent="0.25">
      <c r="B5" s="31" t="s">
        <v>289</v>
      </c>
      <c r="C5" t="s">
        <v>290</v>
      </c>
    </row>
    <row r="6" spans="2:14" x14ac:dyDescent="0.25">
      <c r="B6" s="31" t="s">
        <v>291</v>
      </c>
      <c r="C6" t="s">
        <v>292</v>
      </c>
    </row>
    <row r="7" spans="2:14" x14ac:dyDescent="0.25">
      <c r="B7" s="31" t="s">
        <v>293</v>
      </c>
      <c r="C7" t="s">
        <v>294</v>
      </c>
    </row>
    <row r="8" spans="2:14" x14ac:dyDescent="0.25">
      <c r="B8" s="31" t="s">
        <v>295</v>
      </c>
      <c r="C8" t="s">
        <v>296</v>
      </c>
    </row>
    <row r="9" spans="2:14" x14ac:dyDescent="0.25">
      <c r="B9" s="31"/>
    </row>
    <row r="10" spans="2:14" x14ac:dyDescent="0.25">
      <c r="B10" s="30" t="s">
        <v>297</v>
      </c>
      <c r="C10" s="29"/>
      <c r="D10" s="29"/>
      <c r="E10" s="29"/>
      <c r="F10" s="29"/>
      <c r="G10" s="29"/>
      <c r="H10" s="29"/>
    </row>
    <row r="11" spans="2:14" x14ac:dyDescent="0.25">
      <c r="B11" s="31" t="s">
        <v>298</v>
      </c>
      <c r="C11" s="29" t="s">
        <v>299</v>
      </c>
      <c r="D11" s="29"/>
      <c r="E11" s="29"/>
      <c r="F11" s="29"/>
      <c r="G11" s="29"/>
      <c r="H11" s="29"/>
    </row>
    <row r="12" spans="2:14" x14ac:dyDescent="0.25">
      <c r="B12" s="31" t="s">
        <v>300</v>
      </c>
      <c r="C12" s="29" t="s">
        <v>301</v>
      </c>
      <c r="D12" s="29"/>
      <c r="E12" s="29"/>
      <c r="F12" s="29"/>
      <c r="G12" s="29"/>
      <c r="H12" s="29"/>
    </row>
    <row r="13" spans="2:14" x14ac:dyDescent="0.25">
      <c r="B13" s="31" t="s">
        <v>302</v>
      </c>
      <c r="C13" s="29" t="s">
        <v>303</v>
      </c>
      <c r="D13" s="29"/>
      <c r="E13" s="29"/>
      <c r="F13" s="29"/>
      <c r="G13" s="29"/>
      <c r="H13" s="29"/>
    </row>
    <row r="14" spans="2:14" x14ac:dyDescent="0.25">
      <c r="B14" s="31" t="s">
        <v>304</v>
      </c>
      <c r="C14" s="29" t="s">
        <v>305</v>
      </c>
      <c r="D14" s="29"/>
      <c r="E14" s="29"/>
      <c r="F14" s="29"/>
      <c r="G14" s="29"/>
      <c r="H14" s="29"/>
    </row>
    <row r="15" spans="2:14" x14ac:dyDescent="0.25">
      <c r="B15" s="31" t="s">
        <v>306</v>
      </c>
      <c r="C15" s="29" t="s">
        <v>307</v>
      </c>
      <c r="D15" s="29"/>
      <c r="E15" s="29"/>
      <c r="F15" s="29"/>
      <c r="G15" s="29"/>
      <c r="H15" s="29"/>
    </row>
    <row r="16" spans="2:14" x14ac:dyDescent="0.25">
      <c r="B16" s="31" t="s">
        <v>308</v>
      </c>
      <c r="C16" s="29" t="s">
        <v>309</v>
      </c>
      <c r="D16" s="29"/>
      <c r="E16" s="29"/>
      <c r="F16" s="29"/>
      <c r="G16" s="29"/>
      <c r="H16" s="29"/>
    </row>
    <row r="17" spans="2:8" x14ac:dyDescent="0.25">
      <c r="B17" s="31" t="s">
        <v>310</v>
      </c>
      <c r="C17" s="29" t="s">
        <v>311</v>
      </c>
      <c r="D17" s="29"/>
      <c r="E17" s="29"/>
      <c r="F17" s="29"/>
      <c r="G17" s="29"/>
      <c r="H17" s="29"/>
    </row>
    <row r="18" spans="2:8" x14ac:dyDescent="0.25">
      <c r="B18" s="31" t="s">
        <v>312</v>
      </c>
      <c r="C18" s="29" t="s">
        <v>313</v>
      </c>
      <c r="D18" s="29"/>
      <c r="E18" s="29"/>
      <c r="F18" s="29"/>
      <c r="G18" s="29"/>
      <c r="H18" s="29"/>
    </row>
    <row r="19" spans="2:8" x14ac:dyDescent="0.25">
      <c r="B19" s="31" t="s">
        <v>314</v>
      </c>
      <c r="C19" s="29" t="s">
        <v>315</v>
      </c>
      <c r="D19" s="29"/>
      <c r="E19" s="29"/>
      <c r="F19" s="29"/>
      <c r="G19" s="29"/>
      <c r="H19" s="29"/>
    </row>
    <row r="20" spans="2:8" x14ac:dyDescent="0.25">
      <c r="B20" s="31" t="s">
        <v>316</v>
      </c>
      <c r="C20" s="29" t="s">
        <v>317</v>
      </c>
      <c r="D20" s="29"/>
      <c r="E20" s="29"/>
      <c r="F20" s="29"/>
      <c r="G20" s="29"/>
      <c r="H20" s="29"/>
    </row>
    <row r="21" spans="2:8" x14ac:dyDescent="0.25">
      <c r="B21" s="31" t="s">
        <v>318</v>
      </c>
      <c r="C21" s="29" t="s">
        <v>319</v>
      </c>
      <c r="D21" s="29"/>
      <c r="E21" s="29"/>
      <c r="F21" s="29"/>
      <c r="G21" s="29"/>
      <c r="H21" s="29"/>
    </row>
    <row r="22" spans="2:8" x14ac:dyDescent="0.25">
      <c r="B22" s="31" t="s">
        <v>320</v>
      </c>
      <c r="C22" s="29" t="s">
        <v>321</v>
      </c>
      <c r="D22" s="29"/>
      <c r="E22" s="29"/>
      <c r="F22" s="29"/>
      <c r="G22" s="29"/>
      <c r="H22" s="29"/>
    </row>
    <row r="23" spans="2:8" x14ac:dyDescent="0.25">
      <c r="B23" s="31"/>
      <c r="C23" s="29"/>
      <c r="D23" s="29"/>
      <c r="E23" s="29"/>
      <c r="F23" s="29"/>
      <c r="G23" s="29"/>
      <c r="H23" s="29"/>
    </row>
    <row r="24" spans="2:8" x14ac:dyDescent="0.25">
      <c r="B24" s="30" t="s">
        <v>322</v>
      </c>
      <c r="C24" s="29"/>
      <c r="D24" s="29"/>
      <c r="E24" s="29"/>
      <c r="F24" s="29"/>
      <c r="G24" s="29"/>
      <c r="H24" s="29"/>
    </row>
    <row r="25" spans="2:8" x14ac:dyDescent="0.25">
      <c r="B25" s="31" t="s">
        <v>298</v>
      </c>
      <c r="C25" s="29" t="s">
        <v>323</v>
      </c>
      <c r="D25" s="29"/>
      <c r="E25" s="29"/>
      <c r="F25" s="29"/>
      <c r="G25" s="29"/>
      <c r="H25" s="29"/>
    </row>
    <row r="26" spans="2:8" x14ac:dyDescent="0.25">
      <c r="B26" s="31" t="s">
        <v>324</v>
      </c>
      <c r="C26" s="29" t="s">
        <v>325</v>
      </c>
      <c r="D26" s="29"/>
      <c r="E26" s="29"/>
      <c r="F26" s="29"/>
      <c r="G26" s="29"/>
      <c r="H26" s="29"/>
    </row>
    <row r="27" spans="2:8" x14ac:dyDescent="0.25">
      <c r="B27" s="31" t="s">
        <v>326</v>
      </c>
      <c r="C27" s="29" t="s">
        <v>327</v>
      </c>
      <c r="D27" s="29"/>
      <c r="E27" s="29"/>
      <c r="F27" s="29"/>
      <c r="G27" s="29"/>
      <c r="H27" s="29"/>
    </row>
    <row r="28" spans="2:8" x14ac:dyDescent="0.25">
      <c r="B28" s="31" t="s">
        <v>328</v>
      </c>
      <c r="C28" s="29" t="s">
        <v>329</v>
      </c>
      <c r="D28" s="29"/>
      <c r="E28" s="29"/>
      <c r="F28" s="29"/>
      <c r="G28" s="29"/>
      <c r="H28" s="29"/>
    </row>
    <row r="29" spans="2:8" x14ac:dyDescent="0.25">
      <c r="B29" s="31" t="s">
        <v>330</v>
      </c>
      <c r="C29" s="29" t="s">
        <v>331</v>
      </c>
      <c r="D29" s="29"/>
      <c r="E29" s="29"/>
      <c r="F29" s="29"/>
      <c r="G29" s="29"/>
      <c r="H29" s="29"/>
    </row>
    <row r="30" spans="2:8" x14ac:dyDescent="0.25">
      <c r="B30" s="31" t="s">
        <v>332</v>
      </c>
      <c r="C30" s="29" t="s">
        <v>333</v>
      </c>
      <c r="D30" s="29"/>
      <c r="E30" s="29"/>
      <c r="F30" s="29"/>
      <c r="G30" s="29"/>
      <c r="H30" s="29"/>
    </row>
    <row r="31" spans="2:8" x14ac:dyDescent="0.25">
      <c r="B31" s="31" t="s">
        <v>334</v>
      </c>
      <c r="C31" s="29" t="s">
        <v>335</v>
      </c>
      <c r="D31" s="29"/>
      <c r="E31" s="29"/>
      <c r="F31" s="29"/>
      <c r="G31" s="29"/>
      <c r="H31" s="29"/>
    </row>
    <row r="32" spans="2:8" x14ac:dyDescent="0.25">
      <c r="B32" s="31" t="s">
        <v>336</v>
      </c>
      <c r="C32" s="29" t="s">
        <v>337</v>
      </c>
      <c r="D32" s="29"/>
      <c r="E32" s="29"/>
      <c r="F32" s="29"/>
      <c r="G32" s="29"/>
      <c r="H32" s="29"/>
    </row>
    <row r="33" spans="2:8" x14ac:dyDescent="0.25">
      <c r="B33" s="31" t="s">
        <v>338</v>
      </c>
      <c r="C33" s="29" t="s">
        <v>339</v>
      </c>
      <c r="D33" s="29"/>
      <c r="E33" s="29"/>
      <c r="F33" s="29"/>
      <c r="G33" s="29"/>
      <c r="H33" s="29"/>
    </row>
    <row r="34" spans="2:8" x14ac:dyDescent="0.25">
      <c r="B34" s="31" t="s">
        <v>340</v>
      </c>
      <c r="C34" s="29" t="s">
        <v>341</v>
      </c>
      <c r="D34" s="29"/>
      <c r="E34" s="29"/>
      <c r="F34" s="29"/>
      <c r="G34" s="29"/>
      <c r="H34" s="29"/>
    </row>
    <row r="35" spans="2:8" x14ac:dyDescent="0.25">
      <c r="B35" s="31"/>
      <c r="C35" s="29"/>
      <c r="D35" s="29"/>
      <c r="E35" s="29"/>
      <c r="F35" s="29"/>
      <c r="G35" s="29"/>
      <c r="H35" s="29"/>
    </row>
    <row r="36" spans="2:8" x14ac:dyDescent="0.25">
      <c r="B36" s="30" t="s">
        <v>342</v>
      </c>
      <c r="C36" s="29"/>
      <c r="D36" s="29"/>
      <c r="E36" s="29"/>
      <c r="F36" s="29"/>
      <c r="G36" s="29"/>
      <c r="H36" s="29"/>
    </row>
    <row r="37" spans="2:8" x14ac:dyDescent="0.25">
      <c r="B37" s="31" t="s">
        <v>343</v>
      </c>
      <c r="C37" s="29" t="s">
        <v>344</v>
      </c>
      <c r="D37" s="29"/>
      <c r="E37" s="29"/>
      <c r="F37" s="29"/>
      <c r="G37" s="29"/>
      <c r="H37" s="29"/>
    </row>
    <row r="38" spans="2:8" x14ac:dyDescent="0.25">
      <c r="B38" s="31" t="s">
        <v>345</v>
      </c>
      <c r="C38" s="29" t="s">
        <v>346</v>
      </c>
      <c r="D38" s="29"/>
      <c r="E38" s="29"/>
      <c r="F38" s="29"/>
      <c r="G38" s="29"/>
      <c r="H38" s="29"/>
    </row>
    <row r="39" spans="2:8" x14ac:dyDescent="0.25">
      <c r="B39" s="31" t="s">
        <v>347</v>
      </c>
      <c r="C39" s="29" t="s">
        <v>348</v>
      </c>
      <c r="D39" s="29"/>
      <c r="E39" s="29"/>
      <c r="F39" s="29"/>
      <c r="G39" s="29"/>
      <c r="H39" s="29"/>
    </row>
    <row r="40" spans="2:8" x14ac:dyDescent="0.25">
      <c r="B40" s="31"/>
      <c r="C40" s="29" t="s">
        <v>349</v>
      </c>
      <c r="D40" s="29"/>
      <c r="E40" s="29"/>
      <c r="F40" s="29"/>
      <c r="G40" s="29"/>
      <c r="H40" s="29"/>
    </row>
    <row r="41" spans="2:8" x14ac:dyDescent="0.25">
      <c r="B41" s="31"/>
      <c r="C41" s="29" t="s">
        <v>350</v>
      </c>
      <c r="D41" s="29"/>
      <c r="E41" s="29"/>
      <c r="F41" s="29"/>
      <c r="G41" s="29"/>
      <c r="H41" s="29"/>
    </row>
    <row r="42" spans="2:8" x14ac:dyDescent="0.25">
      <c r="B42" s="31"/>
      <c r="C42" s="29" t="s">
        <v>351</v>
      </c>
      <c r="D42" s="29"/>
      <c r="E42" s="29"/>
      <c r="F42" s="29"/>
      <c r="G42" s="29"/>
      <c r="H42" s="29"/>
    </row>
    <row r="43" spans="2:8" x14ac:dyDescent="0.25">
      <c r="B43" s="31"/>
      <c r="C43" s="29" t="s">
        <v>352</v>
      </c>
      <c r="D43" s="29"/>
      <c r="E43" s="29"/>
      <c r="F43" s="29"/>
      <c r="G43" s="29"/>
      <c r="H43" s="29"/>
    </row>
    <row r="44" spans="2:8" x14ac:dyDescent="0.25">
      <c r="B44" s="31"/>
      <c r="C44" s="29" t="s">
        <v>353</v>
      </c>
      <c r="D44" s="29"/>
      <c r="E44" s="29"/>
      <c r="F44" s="29"/>
      <c r="G44" s="29"/>
      <c r="H44" s="29"/>
    </row>
    <row r="45" spans="2:8" x14ac:dyDescent="0.25">
      <c r="B45" s="31"/>
      <c r="C45" s="29" t="s">
        <v>354</v>
      </c>
      <c r="D45" s="29"/>
      <c r="E45" s="29"/>
      <c r="F45" s="29"/>
      <c r="G45" s="29"/>
      <c r="H45" s="29"/>
    </row>
    <row r="46" spans="2:8" x14ac:dyDescent="0.25">
      <c r="B46" s="31" t="s">
        <v>355</v>
      </c>
      <c r="C46" s="29" t="s">
        <v>356</v>
      </c>
      <c r="D46" s="29"/>
      <c r="E46" s="29"/>
      <c r="F46" s="29"/>
      <c r="G46" s="29"/>
      <c r="H46" s="29"/>
    </row>
    <row r="47" spans="2:8" x14ac:dyDescent="0.25">
      <c r="B47" s="31" t="s">
        <v>357</v>
      </c>
      <c r="C47" s="29"/>
      <c r="D47" s="29"/>
      <c r="E47" s="29"/>
      <c r="F47" s="29"/>
      <c r="G47" s="29"/>
      <c r="H47" s="29"/>
    </row>
    <row r="48" spans="2:8" x14ac:dyDescent="0.25">
      <c r="B48" s="31" t="s">
        <v>358</v>
      </c>
      <c r="C48" s="29" t="s">
        <v>359</v>
      </c>
      <c r="D48" s="29"/>
      <c r="E48" s="29"/>
      <c r="F48" s="29"/>
      <c r="G48" s="29"/>
      <c r="H48" s="29"/>
    </row>
    <row r="49" spans="2:8" x14ac:dyDescent="0.25">
      <c r="B49" s="31" t="s">
        <v>360</v>
      </c>
      <c r="C49" s="29" t="s">
        <v>361</v>
      </c>
      <c r="D49" s="29"/>
      <c r="E49" s="29"/>
      <c r="F49" s="29"/>
      <c r="G49" s="29"/>
      <c r="H49" s="29"/>
    </row>
    <row r="50" spans="2:8" x14ac:dyDescent="0.25">
      <c r="B50" s="31" t="s">
        <v>362</v>
      </c>
      <c r="C50" s="29" t="s">
        <v>363</v>
      </c>
      <c r="D50" s="29"/>
      <c r="E50" s="29"/>
      <c r="F50" s="29"/>
      <c r="G50" s="29"/>
      <c r="H50" s="29"/>
    </row>
    <row r="51" spans="2:8" x14ac:dyDescent="0.25">
      <c r="B51" s="31"/>
      <c r="C51" s="29"/>
      <c r="D51" s="29"/>
      <c r="E51" s="29"/>
      <c r="F51" s="29"/>
      <c r="G51" s="29"/>
      <c r="H51" s="29"/>
    </row>
    <row r="52" spans="2:8" x14ac:dyDescent="0.25">
      <c r="B52" s="30" t="s">
        <v>364</v>
      </c>
      <c r="C52" s="29" t="s">
        <v>365</v>
      </c>
      <c r="D52" s="29"/>
      <c r="E52" s="29"/>
      <c r="F52" s="29"/>
      <c r="G52" s="29"/>
      <c r="H52" s="29"/>
    </row>
    <row r="53" spans="2:8" x14ac:dyDescent="0.25">
      <c r="B53" s="31"/>
      <c r="C53" s="29" t="s">
        <v>366</v>
      </c>
      <c r="D53" s="29"/>
      <c r="E53" s="29"/>
      <c r="F53" s="29"/>
      <c r="G53" s="29"/>
      <c r="H53" s="29"/>
    </row>
    <row r="55" spans="2:8" x14ac:dyDescent="0.25">
      <c r="B55" s="30" t="s">
        <v>367</v>
      </c>
    </row>
    <row r="56" spans="2:8" x14ac:dyDescent="0.25">
      <c r="B56" t="s">
        <v>368</v>
      </c>
    </row>
    <row r="57" spans="2:8" x14ac:dyDescent="0.25">
      <c r="B57" t="s">
        <v>369</v>
      </c>
    </row>
    <row r="58" spans="2:8" x14ac:dyDescent="0.25">
      <c r="B58" t="s">
        <v>370</v>
      </c>
    </row>
    <row r="59" spans="2:8" x14ac:dyDescent="0.25">
      <c r="B59" t="s">
        <v>371</v>
      </c>
    </row>
    <row r="60" spans="2:8" x14ac:dyDescent="0.25">
      <c r="B60" t="s">
        <v>276</v>
      </c>
    </row>
    <row r="61" spans="2:8" x14ac:dyDescent="0.25">
      <c r="B61" t="s">
        <v>372</v>
      </c>
    </row>
    <row r="62" spans="2:8" x14ac:dyDescent="0.25">
      <c r="B62" t="s">
        <v>373</v>
      </c>
    </row>
    <row r="63" spans="2:8" x14ac:dyDescent="0.25">
      <c r="B63" t="s">
        <v>374</v>
      </c>
    </row>
    <row r="64" spans="2:8" x14ac:dyDescent="0.25">
      <c r="B64" t="s">
        <v>375</v>
      </c>
    </row>
    <row r="65" spans="2:2" x14ac:dyDescent="0.25">
      <c r="B65" t="s">
        <v>376</v>
      </c>
    </row>
    <row r="66" spans="2:2" x14ac:dyDescent="0.25">
      <c r="B66" t="s">
        <v>377</v>
      </c>
    </row>
    <row r="67" spans="2:2" x14ac:dyDescent="0.25">
      <c r="B67" t="s">
        <v>378</v>
      </c>
    </row>
  </sheetData>
  <pageMargins left="0.7" right="0.7" top="0.75" bottom="0.75" header="0.3" footer="0.3"/>
  <pageSetup scale="2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44BEF-D2A0-5843-B937-1361AD58FC41}">
  <sheetPr codeName="Sheet2">
    <pageSetUpPr fitToPage="1"/>
  </sheetPr>
  <dimension ref="B1:X52"/>
  <sheetViews>
    <sheetView workbookViewId="0">
      <selection sqref="A1:XFD1"/>
    </sheetView>
  </sheetViews>
  <sheetFormatPr defaultColWidth="11.125" defaultRowHeight="15.75" x14ac:dyDescent="0.25"/>
  <cols>
    <col min="1" max="1" width="2.625" customWidth="1"/>
    <col min="2" max="2" width="65.125" customWidth="1"/>
    <col min="3" max="3" width="12.625" customWidth="1"/>
    <col min="8" max="24" width="11.125" style="29"/>
  </cols>
  <sheetData>
    <row r="1" spans="2:24" s="51" customFormat="1" x14ac:dyDescent="0.25">
      <c r="B1" s="50" t="s">
        <v>379</v>
      </c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</row>
    <row r="3" spans="2:24" x14ac:dyDescent="0.25">
      <c r="B3" s="30" t="s">
        <v>288</v>
      </c>
      <c r="C3" s="31"/>
      <c r="D3" s="31"/>
    </row>
    <row r="4" spans="2:24" x14ac:dyDescent="0.25">
      <c r="B4" s="31" t="s">
        <v>289</v>
      </c>
      <c r="C4" s="31" t="s">
        <v>290</v>
      </c>
      <c r="D4" s="31"/>
    </row>
    <row r="5" spans="2:24" x14ac:dyDescent="0.25">
      <c r="B5" s="31" t="s">
        <v>291</v>
      </c>
      <c r="C5" s="31" t="s">
        <v>292</v>
      </c>
      <c r="D5" s="31"/>
    </row>
    <row r="6" spans="2:24" x14ac:dyDescent="0.25">
      <c r="B6" s="31" t="s">
        <v>293</v>
      </c>
      <c r="C6" s="31" t="s">
        <v>294</v>
      </c>
      <c r="D6" s="31"/>
    </row>
    <row r="7" spans="2:24" x14ac:dyDescent="0.25">
      <c r="B7" s="31" t="s">
        <v>295</v>
      </c>
      <c r="C7" s="31" t="s">
        <v>296</v>
      </c>
      <c r="D7" s="31"/>
    </row>
    <row r="8" spans="2:24" x14ac:dyDescent="0.25">
      <c r="B8" s="31"/>
      <c r="C8" s="31"/>
      <c r="D8" s="31"/>
    </row>
    <row r="9" spans="2:24" x14ac:dyDescent="0.25">
      <c r="B9" s="30" t="s">
        <v>297</v>
      </c>
      <c r="C9" s="31"/>
      <c r="D9" s="31"/>
    </row>
    <row r="10" spans="2:24" x14ac:dyDescent="0.25">
      <c r="B10" s="31" t="s">
        <v>298</v>
      </c>
      <c r="C10" s="31" t="s">
        <v>299</v>
      </c>
      <c r="D10" s="31"/>
      <c r="E10" s="31"/>
    </row>
    <row r="11" spans="2:24" x14ac:dyDescent="0.25">
      <c r="B11" s="31" t="s">
        <v>300</v>
      </c>
      <c r="C11" s="31" t="s">
        <v>301</v>
      </c>
      <c r="D11" s="31"/>
      <c r="E11" s="31"/>
    </row>
    <row r="12" spans="2:24" x14ac:dyDescent="0.25">
      <c r="B12" s="31" t="s">
        <v>302</v>
      </c>
      <c r="C12" s="31" t="s">
        <v>303</v>
      </c>
      <c r="D12" s="31"/>
      <c r="E12" s="31"/>
    </row>
    <row r="13" spans="2:24" x14ac:dyDescent="0.25">
      <c r="B13" s="31" t="s">
        <v>304</v>
      </c>
      <c r="C13" s="31" t="s">
        <v>380</v>
      </c>
      <c r="D13" s="31"/>
      <c r="E13" s="31"/>
    </row>
    <row r="14" spans="2:24" x14ac:dyDescent="0.25">
      <c r="B14" s="31" t="s">
        <v>306</v>
      </c>
      <c r="C14" s="31" t="s">
        <v>381</v>
      </c>
      <c r="D14" s="31"/>
      <c r="E14" s="31"/>
    </row>
    <row r="15" spans="2:24" x14ac:dyDescent="0.25">
      <c r="B15" s="31" t="s">
        <v>308</v>
      </c>
      <c r="C15" s="31" t="s">
        <v>382</v>
      </c>
      <c r="D15" s="31"/>
      <c r="E15" s="31"/>
    </row>
    <row r="16" spans="2:24" x14ac:dyDescent="0.25">
      <c r="B16" s="31" t="s">
        <v>310</v>
      </c>
      <c r="C16" s="31" t="s">
        <v>383</v>
      </c>
      <c r="D16" s="31"/>
      <c r="E16" s="31"/>
    </row>
    <row r="17" spans="2:5" x14ac:dyDescent="0.25">
      <c r="B17" s="31" t="s">
        <v>312</v>
      </c>
      <c r="C17" s="31" t="s">
        <v>384</v>
      </c>
      <c r="D17" s="31"/>
      <c r="E17" s="32"/>
    </row>
    <row r="18" spans="2:5" x14ac:dyDescent="0.25">
      <c r="B18" s="31" t="s">
        <v>314</v>
      </c>
      <c r="C18" s="31" t="s">
        <v>385</v>
      </c>
      <c r="D18" s="31"/>
      <c r="E18" s="32"/>
    </row>
    <row r="19" spans="2:5" x14ac:dyDescent="0.25">
      <c r="B19" s="31" t="s">
        <v>316</v>
      </c>
      <c r="C19" s="31" t="s">
        <v>317</v>
      </c>
      <c r="D19" s="31"/>
      <c r="E19" s="31"/>
    </row>
    <row r="20" spans="2:5" x14ac:dyDescent="0.25">
      <c r="B20" s="31" t="s">
        <v>318</v>
      </c>
      <c r="C20" s="31" t="s">
        <v>319</v>
      </c>
      <c r="D20" s="31"/>
      <c r="E20" s="31"/>
    </row>
    <row r="21" spans="2:5" x14ac:dyDescent="0.25">
      <c r="B21" s="31" t="s">
        <v>320</v>
      </c>
      <c r="C21" s="31" t="s">
        <v>386</v>
      </c>
      <c r="D21" s="31"/>
      <c r="E21" s="31"/>
    </row>
    <row r="22" spans="2:5" x14ac:dyDescent="0.25">
      <c r="B22" s="31"/>
      <c r="C22" s="31"/>
      <c r="D22" s="31"/>
    </row>
    <row r="23" spans="2:5" x14ac:dyDescent="0.25">
      <c r="B23" s="30" t="s">
        <v>322</v>
      </c>
      <c r="C23" s="31"/>
      <c r="D23" s="31"/>
    </row>
    <row r="24" spans="2:5" x14ac:dyDescent="0.25">
      <c r="B24" s="31" t="s">
        <v>298</v>
      </c>
      <c r="C24" s="31" t="s">
        <v>387</v>
      </c>
      <c r="D24" s="31"/>
    </row>
    <row r="25" spans="2:5" x14ac:dyDescent="0.25">
      <c r="B25" s="31" t="s">
        <v>324</v>
      </c>
      <c r="C25" s="31" t="s">
        <v>325</v>
      </c>
      <c r="D25" s="31"/>
    </row>
    <row r="26" spans="2:5" x14ac:dyDescent="0.25">
      <c r="B26" s="31" t="s">
        <v>326</v>
      </c>
      <c r="C26" s="31" t="s">
        <v>388</v>
      </c>
      <c r="D26" s="31"/>
    </row>
    <row r="27" spans="2:5" x14ac:dyDescent="0.25">
      <c r="B27" s="31" t="s">
        <v>328</v>
      </c>
      <c r="C27" s="31" t="s">
        <v>389</v>
      </c>
      <c r="D27" s="31"/>
    </row>
    <row r="28" spans="2:5" x14ac:dyDescent="0.25">
      <c r="B28" s="31" t="s">
        <v>330</v>
      </c>
      <c r="C28" s="31" t="s">
        <v>390</v>
      </c>
      <c r="D28" s="31"/>
    </row>
    <row r="29" spans="2:5" x14ac:dyDescent="0.25">
      <c r="B29" s="31" t="s">
        <v>332</v>
      </c>
      <c r="C29" s="31" t="s">
        <v>391</v>
      </c>
      <c r="D29" s="31"/>
    </row>
    <row r="30" spans="2:5" x14ac:dyDescent="0.25">
      <c r="B30" s="31" t="s">
        <v>334</v>
      </c>
      <c r="C30" s="31" t="s">
        <v>392</v>
      </c>
      <c r="D30" s="31"/>
    </row>
    <row r="31" spans="2:5" x14ac:dyDescent="0.25">
      <c r="B31" s="31" t="s">
        <v>336</v>
      </c>
      <c r="C31" s="31" t="s">
        <v>393</v>
      </c>
      <c r="D31" s="31"/>
    </row>
    <row r="32" spans="2:5" x14ac:dyDescent="0.25">
      <c r="B32" s="31" t="s">
        <v>338</v>
      </c>
      <c r="C32" s="31" t="s">
        <v>394</v>
      </c>
      <c r="D32" s="31"/>
    </row>
    <row r="33" spans="2:5" x14ac:dyDescent="0.25">
      <c r="B33" s="31" t="s">
        <v>340</v>
      </c>
      <c r="C33" s="31" t="s">
        <v>395</v>
      </c>
      <c r="D33" s="31"/>
    </row>
    <row r="34" spans="2:5" x14ac:dyDescent="0.25">
      <c r="B34" s="31"/>
      <c r="C34" s="31"/>
      <c r="D34" s="31"/>
    </row>
    <row r="35" spans="2:5" x14ac:dyDescent="0.25">
      <c r="B35" s="30" t="s">
        <v>342</v>
      </c>
      <c r="C35" s="31"/>
      <c r="D35" s="31"/>
    </row>
    <row r="36" spans="2:5" x14ac:dyDescent="0.25">
      <c r="B36" s="31" t="s">
        <v>343</v>
      </c>
      <c r="C36" s="31" t="s">
        <v>396</v>
      </c>
      <c r="D36" s="31"/>
      <c r="E36" s="31"/>
    </row>
    <row r="37" spans="2:5" x14ac:dyDescent="0.25">
      <c r="B37" s="31" t="s">
        <v>345</v>
      </c>
      <c r="C37" s="33" t="s">
        <v>397</v>
      </c>
      <c r="D37" s="31"/>
      <c r="E37" s="31"/>
    </row>
    <row r="38" spans="2:5" x14ac:dyDescent="0.25">
      <c r="B38" s="31" t="s">
        <v>347</v>
      </c>
      <c r="C38" s="31" t="s">
        <v>398</v>
      </c>
      <c r="D38" s="31"/>
      <c r="E38" s="31"/>
    </row>
    <row r="39" spans="2:5" x14ac:dyDescent="0.25">
      <c r="B39" s="31" t="s">
        <v>355</v>
      </c>
      <c r="C39" s="31" t="s">
        <v>399</v>
      </c>
      <c r="D39" s="31"/>
      <c r="E39" s="31"/>
    </row>
    <row r="40" spans="2:5" x14ac:dyDescent="0.25">
      <c r="B40" s="31" t="s">
        <v>357</v>
      </c>
      <c r="C40" s="31" t="s">
        <v>400</v>
      </c>
      <c r="D40" s="31"/>
      <c r="E40" s="31"/>
    </row>
    <row r="41" spans="2:5" x14ac:dyDescent="0.25">
      <c r="B41" s="31" t="s">
        <v>358</v>
      </c>
      <c r="C41" s="31" t="s">
        <v>401</v>
      </c>
      <c r="D41" s="31"/>
      <c r="E41" s="31"/>
    </row>
    <row r="42" spans="2:5" x14ac:dyDescent="0.25">
      <c r="B42" s="31" t="s">
        <v>360</v>
      </c>
      <c r="C42" s="31" t="s">
        <v>402</v>
      </c>
      <c r="D42" s="31"/>
      <c r="E42" s="31"/>
    </row>
    <row r="43" spans="2:5" x14ac:dyDescent="0.25">
      <c r="B43" s="31" t="s">
        <v>362</v>
      </c>
      <c r="C43" s="31" t="s">
        <v>403</v>
      </c>
      <c r="D43" s="31"/>
      <c r="E43" s="31"/>
    </row>
    <row r="44" spans="2:5" x14ac:dyDescent="0.25">
      <c r="B44" s="31"/>
      <c r="C44" s="31"/>
      <c r="D44" s="31"/>
    </row>
    <row r="45" spans="2:5" x14ac:dyDescent="0.25">
      <c r="B45" s="30" t="s">
        <v>364</v>
      </c>
      <c r="C45" s="31" t="s">
        <v>404</v>
      </c>
      <c r="D45" s="31"/>
    </row>
    <row r="46" spans="2:5" x14ac:dyDescent="0.25">
      <c r="B46" s="31"/>
      <c r="C46" s="31" t="s">
        <v>405</v>
      </c>
      <c r="D46" s="31"/>
    </row>
    <row r="48" spans="2:5" x14ac:dyDescent="0.25">
      <c r="B48" t="s">
        <v>367</v>
      </c>
    </row>
    <row r="49" spans="2:2" x14ac:dyDescent="0.25">
      <c r="B49" t="s">
        <v>371</v>
      </c>
    </row>
    <row r="50" spans="2:2" x14ac:dyDescent="0.25">
      <c r="B50" t="s">
        <v>276</v>
      </c>
    </row>
    <row r="51" spans="2:2" x14ac:dyDescent="0.25">
      <c r="B51" t="s">
        <v>374</v>
      </c>
    </row>
    <row r="52" spans="2:2" x14ac:dyDescent="0.25">
      <c r="B52" t="s">
        <v>406</v>
      </c>
    </row>
  </sheetData>
  <pageMargins left="0.7" right="0.7" top="0.75" bottom="0.75" header="0.3" footer="0.3"/>
  <pageSetup scale="2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3C46D-EDD6-0D49-BA0D-D2FABE24CCCB}">
  <sheetPr codeName="Sheet3">
    <pageSetUpPr fitToPage="1"/>
  </sheetPr>
  <dimension ref="A1:Y56"/>
  <sheetViews>
    <sheetView workbookViewId="0">
      <selection activeCell="F25" sqref="F25"/>
    </sheetView>
  </sheetViews>
  <sheetFormatPr defaultColWidth="8.875" defaultRowHeight="12.75" x14ac:dyDescent="0.2"/>
  <cols>
    <col min="1" max="1" width="8.875" style="34" customWidth="1"/>
    <col min="2" max="2" width="12.5" style="34" customWidth="1"/>
    <col min="3" max="3" width="28.875" style="34" customWidth="1"/>
    <col min="4" max="4" width="11.5" style="34" customWidth="1"/>
    <col min="5" max="5" width="12" style="34" customWidth="1"/>
    <col min="6" max="6" width="12.375" style="34" customWidth="1"/>
    <col min="7" max="266" width="8.875" style="34"/>
    <col min="267" max="267" width="12.5" style="34" customWidth="1"/>
    <col min="268" max="522" width="8.875" style="34"/>
    <col min="523" max="523" width="12.5" style="34" customWidth="1"/>
    <col min="524" max="778" width="8.875" style="34"/>
    <col min="779" max="779" width="12.5" style="34" customWidth="1"/>
    <col min="780" max="1034" width="8.875" style="34"/>
    <col min="1035" max="1035" width="12.5" style="34" customWidth="1"/>
    <col min="1036" max="1290" width="8.875" style="34"/>
    <col min="1291" max="1291" width="12.5" style="34" customWidth="1"/>
    <col min="1292" max="1546" width="8.875" style="34"/>
    <col min="1547" max="1547" width="12.5" style="34" customWidth="1"/>
    <col min="1548" max="1802" width="8.875" style="34"/>
    <col min="1803" max="1803" width="12.5" style="34" customWidth="1"/>
    <col min="1804" max="2058" width="8.875" style="34"/>
    <col min="2059" max="2059" width="12.5" style="34" customWidth="1"/>
    <col min="2060" max="2314" width="8.875" style="34"/>
    <col min="2315" max="2315" width="12.5" style="34" customWidth="1"/>
    <col min="2316" max="2570" width="8.875" style="34"/>
    <col min="2571" max="2571" width="12.5" style="34" customWidth="1"/>
    <col min="2572" max="2826" width="8.875" style="34"/>
    <col min="2827" max="2827" width="12.5" style="34" customWidth="1"/>
    <col min="2828" max="3082" width="8.875" style="34"/>
    <col min="3083" max="3083" width="12.5" style="34" customWidth="1"/>
    <col min="3084" max="3338" width="8.875" style="34"/>
    <col min="3339" max="3339" width="12.5" style="34" customWidth="1"/>
    <col min="3340" max="3594" width="8.875" style="34"/>
    <col min="3595" max="3595" width="12.5" style="34" customWidth="1"/>
    <col min="3596" max="3850" width="8.875" style="34"/>
    <col min="3851" max="3851" width="12.5" style="34" customWidth="1"/>
    <col min="3852" max="4106" width="8.875" style="34"/>
    <col min="4107" max="4107" width="12.5" style="34" customWidth="1"/>
    <col min="4108" max="4362" width="8.875" style="34"/>
    <col min="4363" max="4363" width="12.5" style="34" customWidth="1"/>
    <col min="4364" max="4618" width="8.875" style="34"/>
    <col min="4619" max="4619" width="12.5" style="34" customWidth="1"/>
    <col min="4620" max="4874" width="8.875" style="34"/>
    <col min="4875" max="4875" width="12.5" style="34" customWidth="1"/>
    <col min="4876" max="5130" width="8.875" style="34"/>
    <col min="5131" max="5131" width="12.5" style="34" customWidth="1"/>
    <col min="5132" max="5386" width="8.875" style="34"/>
    <col min="5387" max="5387" width="12.5" style="34" customWidth="1"/>
    <col min="5388" max="5642" width="8.875" style="34"/>
    <col min="5643" max="5643" width="12.5" style="34" customWidth="1"/>
    <col min="5644" max="5898" width="8.875" style="34"/>
    <col min="5899" max="5899" width="12.5" style="34" customWidth="1"/>
    <col min="5900" max="6154" width="8.875" style="34"/>
    <col min="6155" max="6155" width="12.5" style="34" customWidth="1"/>
    <col min="6156" max="6410" width="8.875" style="34"/>
    <col min="6411" max="6411" width="12.5" style="34" customWidth="1"/>
    <col min="6412" max="6666" width="8.875" style="34"/>
    <col min="6667" max="6667" width="12.5" style="34" customWidth="1"/>
    <col min="6668" max="6922" width="8.875" style="34"/>
    <col min="6923" max="6923" width="12.5" style="34" customWidth="1"/>
    <col min="6924" max="7178" width="8.875" style="34"/>
    <col min="7179" max="7179" width="12.5" style="34" customWidth="1"/>
    <col min="7180" max="7434" width="8.875" style="34"/>
    <col min="7435" max="7435" width="12.5" style="34" customWidth="1"/>
    <col min="7436" max="7690" width="8.875" style="34"/>
    <col min="7691" max="7691" width="12.5" style="34" customWidth="1"/>
    <col min="7692" max="7946" width="8.875" style="34"/>
    <col min="7947" max="7947" width="12.5" style="34" customWidth="1"/>
    <col min="7948" max="8202" width="8.875" style="34"/>
    <col min="8203" max="8203" width="12.5" style="34" customWidth="1"/>
    <col min="8204" max="8458" width="8.875" style="34"/>
    <col min="8459" max="8459" width="12.5" style="34" customWidth="1"/>
    <col min="8460" max="8714" width="8.875" style="34"/>
    <col min="8715" max="8715" width="12.5" style="34" customWidth="1"/>
    <col min="8716" max="8970" width="8.875" style="34"/>
    <col min="8971" max="8971" width="12.5" style="34" customWidth="1"/>
    <col min="8972" max="9226" width="8.875" style="34"/>
    <col min="9227" max="9227" width="12.5" style="34" customWidth="1"/>
    <col min="9228" max="9482" width="8.875" style="34"/>
    <col min="9483" max="9483" width="12.5" style="34" customWidth="1"/>
    <col min="9484" max="9738" width="8.875" style="34"/>
    <col min="9739" max="9739" width="12.5" style="34" customWidth="1"/>
    <col min="9740" max="9994" width="8.875" style="34"/>
    <col min="9995" max="9995" width="12.5" style="34" customWidth="1"/>
    <col min="9996" max="10250" width="8.875" style="34"/>
    <col min="10251" max="10251" width="12.5" style="34" customWidth="1"/>
    <col min="10252" max="10506" width="8.875" style="34"/>
    <col min="10507" max="10507" width="12.5" style="34" customWidth="1"/>
    <col min="10508" max="10762" width="8.875" style="34"/>
    <col min="10763" max="10763" width="12.5" style="34" customWidth="1"/>
    <col min="10764" max="11018" width="8.875" style="34"/>
    <col min="11019" max="11019" width="12.5" style="34" customWidth="1"/>
    <col min="11020" max="11274" width="8.875" style="34"/>
    <col min="11275" max="11275" width="12.5" style="34" customWidth="1"/>
    <col min="11276" max="11530" width="8.875" style="34"/>
    <col min="11531" max="11531" width="12.5" style="34" customWidth="1"/>
    <col min="11532" max="11786" width="8.875" style="34"/>
    <col min="11787" max="11787" width="12.5" style="34" customWidth="1"/>
    <col min="11788" max="12042" width="8.875" style="34"/>
    <col min="12043" max="12043" width="12.5" style="34" customWidth="1"/>
    <col min="12044" max="12298" width="8.875" style="34"/>
    <col min="12299" max="12299" width="12.5" style="34" customWidth="1"/>
    <col min="12300" max="12554" width="8.875" style="34"/>
    <col min="12555" max="12555" width="12.5" style="34" customWidth="1"/>
    <col min="12556" max="12810" width="8.875" style="34"/>
    <col min="12811" max="12811" width="12.5" style="34" customWidth="1"/>
    <col min="12812" max="13066" width="8.875" style="34"/>
    <col min="13067" max="13067" width="12.5" style="34" customWidth="1"/>
    <col min="13068" max="13322" width="8.875" style="34"/>
    <col min="13323" max="13323" width="12.5" style="34" customWidth="1"/>
    <col min="13324" max="13578" width="8.875" style="34"/>
    <col min="13579" max="13579" width="12.5" style="34" customWidth="1"/>
    <col min="13580" max="13834" width="8.875" style="34"/>
    <col min="13835" max="13835" width="12.5" style="34" customWidth="1"/>
    <col min="13836" max="14090" width="8.875" style="34"/>
    <col min="14091" max="14091" width="12.5" style="34" customWidth="1"/>
    <col min="14092" max="14346" width="8.875" style="34"/>
    <col min="14347" max="14347" width="12.5" style="34" customWidth="1"/>
    <col min="14348" max="14602" width="8.875" style="34"/>
    <col min="14603" max="14603" width="12.5" style="34" customWidth="1"/>
    <col min="14604" max="14858" width="8.875" style="34"/>
    <col min="14859" max="14859" width="12.5" style="34" customWidth="1"/>
    <col min="14860" max="15114" width="8.875" style="34"/>
    <col min="15115" max="15115" width="12.5" style="34" customWidth="1"/>
    <col min="15116" max="15370" width="8.875" style="34"/>
    <col min="15371" max="15371" width="12.5" style="34" customWidth="1"/>
    <col min="15372" max="15626" width="8.875" style="34"/>
    <col min="15627" max="15627" width="12.5" style="34" customWidth="1"/>
    <col min="15628" max="15882" width="8.875" style="34"/>
    <col min="15883" max="15883" width="12.5" style="34" customWidth="1"/>
    <col min="15884" max="16138" width="8.875" style="34"/>
    <col min="16139" max="16139" width="12.5" style="34" customWidth="1"/>
    <col min="16140" max="16384" width="8.875" style="34"/>
  </cols>
  <sheetData>
    <row r="1" spans="1:25" s="49" customFormat="1" x14ac:dyDescent="0.2">
      <c r="A1" s="49" t="s">
        <v>482</v>
      </c>
    </row>
    <row r="2" spans="1:25" s="36" customFormat="1" x14ac:dyDescent="0.2">
      <c r="B2" s="36" t="s">
        <v>439</v>
      </c>
      <c r="C2" s="36" t="s">
        <v>477</v>
      </c>
      <c r="D2" s="36" t="s">
        <v>440</v>
      </c>
      <c r="E2" s="36" t="s">
        <v>475</v>
      </c>
      <c r="F2" s="36" t="s">
        <v>476</v>
      </c>
    </row>
    <row r="3" spans="1:25" s="36" customFormat="1" ht="15.75" x14ac:dyDescent="0.25">
      <c r="A3" s="38" t="s">
        <v>448</v>
      </c>
      <c r="B3" s="34" t="s">
        <v>407</v>
      </c>
      <c r="C3" s="34" t="s">
        <v>462</v>
      </c>
      <c r="D3" s="34" t="s">
        <v>474</v>
      </c>
      <c r="E3" s="48">
        <v>3.0278800000000001</v>
      </c>
      <c r="F3" s="48">
        <v>78.93835</v>
      </c>
      <c r="G3" s="41"/>
      <c r="H3" s="41"/>
      <c r="I3" s="41"/>
      <c r="J3" s="41"/>
      <c r="K3" s="39"/>
      <c r="L3" s="22"/>
      <c r="M3" s="22"/>
      <c r="N3" s="22"/>
      <c r="O3" s="40"/>
      <c r="P3" s="40"/>
      <c r="Q3" s="22"/>
      <c r="R3" s="42"/>
      <c r="S3" s="41"/>
      <c r="T3" s="41"/>
      <c r="U3" s="41"/>
      <c r="V3" s="41"/>
      <c r="W3" s="41"/>
    </row>
    <row r="4" spans="1:25" ht="15.75" x14ac:dyDescent="0.25">
      <c r="A4" s="38" t="s">
        <v>450</v>
      </c>
      <c r="B4" s="34" t="s">
        <v>407</v>
      </c>
      <c r="C4" s="34" t="s">
        <v>462</v>
      </c>
      <c r="D4" s="34" t="s">
        <v>474</v>
      </c>
      <c r="E4" s="48">
        <v>3.0391300000000001</v>
      </c>
      <c r="F4" s="48">
        <v>78.944509999999994</v>
      </c>
      <c r="G4" s="22"/>
      <c r="H4" s="22"/>
      <c r="I4" s="22"/>
      <c r="J4" s="42"/>
      <c r="K4" s="43"/>
      <c r="L4" s="43"/>
      <c r="M4" s="39"/>
      <c r="N4" s="22"/>
      <c r="O4" s="22"/>
      <c r="P4" s="22"/>
      <c r="Q4" s="40"/>
      <c r="R4" s="40"/>
      <c r="S4" s="22"/>
      <c r="T4" s="42"/>
      <c r="U4" s="43"/>
      <c r="V4" s="43"/>
      <c r="W4" s="41"/>
      <c r="X4" s="41"/>
      <c r="Y4" s="41"/>
    </row>
    <row r="5" spans="1:25" ht="15.75" x14ac:dyDescent="0.25">
      <c r="A5" s="37" t="s">
        <v>424</v>
      </c>
      <c r="B5" s="34" t="s">
        <v>408</v>
      </c>
      <c r="C5" s="34" t="s">
        <v>459</v>
      </c>
      <c r="D5" s="34" t="s">
        <v>480</v>
      </c>
      <c r="E5" s="48">
        <v>2.7619099999999999</v>
      </c>
      <c r="F5" s="48">
        <v>78.886170000000007</v>
      </c>
      <c r="G5" s="41"/>
      <c r="H5" s="41"/>
      <c r="I5" s="41"/>
      <c r="J5" s="42"/>
      <c r="K5" s="41"/>
      <c r="L5" s="41"/>
      <c r="M5" s="39"/>
      <c r="N5" s="41"/>
      <c r="O5" s="41"/>
      <c r="P5" s="41"/>
      <c r="Q5" s="42"/>
      <c r="R5" s="42"/>
      <c r="S5" s="41"/>
      <c r="T5" s="42"/>
      <c r="U5" s="41"/>
      <c r="V5" s="41"/>
      <c r="W5" s="41"/>
      <c r="X5" s="41"/>
      <c r="Y5" s="41"/>
    </row>
    <row r="6" spans="1:25" ht="15.75" x14ac:dyDescent="0.25">
      <c r="A6" s="37" t="s">
        <v>431</v>
      </c>
      <c r="B6" s="34" t="s">
        <v>408</v>
      </c>
      <c r="C6" s="34" t="s">
        <v>460</v>
      </c>
      <c r="D6" s="34" t="s">
        <v>215</v>
      </c>
      <c r="E6" s="48">
        <v>2.8202500000000001</v>
      </c>
      <c r="F6" s="48">
        <v>78.92456</v>
      </c>
      <c r="G6" s="41"/>
      <c r="H6" s="41"/>
      <c r="I6" s="41"/>
      <c r="J6" s="41"/>
      <c r="K6" s="41"/>
      <c r="L6" s="39"/>
      <c r="M6" s="46"/>
      <c r="N6" s="44"/>
      <c r="O6" s="44"/>
      <c r="P6" s="44"/>
      <c r="Q6" s="45"/>
      <c r="R6" s="41"/>
      <c r="S6" s="41"/>
      <c r="T6" s="41"/>
      <c r="U6" s="41"/>
      <c r="V6" s="41"/>
      <c r="W6" s="41"/>
      <c r="X6" s="41"/>
    </row>
    <row r="7" spans="1:25" ht="15.75" x14ac:dyDescent="0.25">
      <c r="A7" s="38" t="s">
        <v>451</v>
      </c>
      <c r="B7" s="34" t="s">
        <v>407</v>
      </c>
      <c r="C7" s="34" t="s">
        <v>461</v>
      </c>
      <c r="D7" s="34" t="s">
        <v>474</v>
      </c>
      <c r="E7" s="48">
        <v>3.3572899999999999</v>
      </c>
      <c r="F7" s="48">
        <v>79.080650000000006</v>
      </c>
      <c r="G7" s="22"/>
      <c r="H7" s="22"/>
      <c r="I7" s="22"/>
      <c r="J7" s="42"/>
      <c r="K7" s="43"/>
      <c r="L7" s="43"/>
      <c r="M7" s="39"/>
      <c r="N7" s="22"/>
      <c r="O7" s="22"/>
      <c r="P7" s="22"/>
      <c r="Q7" s="40"/>
      <c r="R7" s="40"/>
      <c r="S7" s="22"/>
      <c r="T7" s="42"/>
      <c r="U7" s="43"/>
      <c r="V7" s="43"/>
      <c r="W7" s="41"/>
      <c r="X7" s="41"/>
      <c r="Y7" s="41"/>
    </row>
    <row r="8" spans="1:25" ht="15.75" x14ac:dyDescent="0.25">
      <c r="A8" s="38" t="s">
        <v>458</v>
      </c>
      <c r="B8" s="34" t="s">
        <v>407</v>
      </c>
      <c r="C8" s="34" t="s">
        <v>478</v>
      </c>
      <c r="D8" s="34" t="s">
        <v>474</v>
      </c>
      <c r="E8" s="48">
        <v>0.90817999999999999</v>
      </c>
      <c r="F8" s="48">
        <v>78.820130000000006</v>
      </c>
      <c r="G8" s="41"/>
      <c r="H8" s="41"/>
      <c r="I8" s="41"/>
      <c r="J8" s="42"/>
      <c r="K8" s="41"/>
      <c r="L8" s="41"/>
      <c r="M8" s="39"/>
      <c r="N8" s="46"/>
      <c r="O8" s="44"/>
      <c r="P8" s="44"/>
      <c r="Q8" s="44"/>
      <c r="R8" s="45"/>
      <c r="S8" s="41"/>
      <c r="T8" s="42"/>
      <c r="U8" s="41"/>
      <c r="V8" s="41"/>
      <c r="W8" s="41"/>
      <c r="X8" s="41"/>
      <c r="Y8" s="41"/>
    </row>
    <row r="9" spans="1:25" ht="15.75" x14ac:dyDescent="0.25">
      <c r="A9" s="38" t="s">
        <v>453</v>
      </c>
      <c r="B9" s="34" t="s">
        <v>407</v>
      </c>
      <c r="C9" s="34" t="s">
        <v>478</v>
      </c>
      <c r="D9" s="34" t="s">
        <v>474</v>
      </c>
      <c r="E9" s="48">
        <v>0.95606999999999998</v>
      </c>
      <c r="F9" s="48">
        <v>78.996949999999998</v>
      </c>
      <c r="G9" s="40"/>
      <c r="H9" s="40"/>
      <c r="I9" s="40"/>
      <c r="J9" s="43"/>
      <c r="K9" s="43"/>
      <c r="L9" s="39"/>
      <c r="M9" s="22"/>
      <c r="N9" s="22"/>
      <c r="O9" s="22"/>
      <c r="P9" s="40"/>
      <c r="Q9" s="40"/>
      <c r="R9" s="40"/>
      <c r="S9" s="40"/>
      <c r="T9" s="43"/>
      <c r="U9" s="43"/>
      <c r="V9" s="41"/>
      <c r="W9" s="41"/>
      <c r="X9" s="41"/>
    </row>
    <row r="10" spans="1:25" ht="15.75" x14ac:dyDescent="0.25">
      <c r="A10" s="38" t="s">
        <v>456</v>
      </c>
      <c r="B10" s="34" t="s">
        <v>407</v>
      </c>
      <c r="C10" s="34" t="s">
        <v>473</v>
      </c>
      <c r="D10" s="34" t="s">
        <v>457</v>
      </c>
      <c r="E10" s="48">
        <v>1.06168</v>
      </c>
      <c r="F10" s="48">
        <v>78.606870000000001</v>
      </c>
      <c r="G10" s="41"/>
      <c r="H10" s="41"/>
      <c r="I10" s="41"/>
      <c r="J10" s="39"/>
      <c r="K10" s="44"/>
      <c r="L10" s="44"/>
      <c r="M10" s="44"/>
      <c r="N10" s="44"/>
      <c r="O10" s="45"/>
      <c r="P10" s="41"/>
      <c r="Q10" s="42"/>
      <c r="R10" s="41"/>
      <c r="S10" s="41"/>
      <c r="T10" s="41"/>
      <c r="U10" s="41"/>
      <c r="V10" s="41"/>
    </row>
    <row r="11" spans="1:25" ht="15.75" x14ac:dyDescent="0.25">
      <c r="A11" s="37" t="s">
        <v>433</v>
      </c>
      <c r="B11" s="34" t="s">
        <v>408</v>
      </c>
      <c r="C11" s="34" t="s">
        <v>217</v>
      </c>
      <c r="D11" s="34" t="s">
        <v>218</v>
      </c>
      <c r="E11" s="48">
        <v>1.4104399999999999</v>
      </c>
      <c r="F11" s="48">
        <v>78.274569999999997</v>
      </c>
      <c r="G11" s="41"/>
      <c r="H11" s="41"/>
      <c r="I11" s="41"/>
      <c r="J11" s="41"/>
      <c r="K11" s="41"/>
      <c r="L11" s="39"/>
      <c r="M11" s="44"/>
      <c r="N11" s="44"/>
      <c r="O11" s="44"/>
      <c r="P11" s="44"/>
      <c r="Q11" s="45"/>
      <c r="R11" s="41"/>
      <c r="S11" s="41"/>
      <c r="T11" s="41"/>
      <c r="U11" s="41"/>
      <c r="V11" s="41"/>
      <c r="W11" s="41"/>
      <c r="X11" s="41"/>
    </row>
    <row r="12" spans="1:25" ht="15.75" x14ac:dyDescent="0.25">
      <c r="A12" s="38" t="s">
        <v>454</v>
      </c>
      <c r="B12" s="34" t="s">
        <v>407</v>
      </c>
      <c r="C12" s="34" t="s">
        <v>463</v>
      </c>
      <c r="D12" s="34" t="s">
        <v>474</v>
      </c>
      <c r="E12" s="48">
        <v>1.4141900000000001</v>
      </c>
      <c r="F12" s="48">
        <v>78.208910000000003</v>
      </c>
      <c r="G12" s="43"/>
      <c r="H12" s="43"/>
      <c r="I12" s="43"/>
      <c r="J12" s="43"/>
      <c r="K12" s="39"/>
      <c r="L12" s="22"/>
      <c r="M12" s="22"/>
      <c r="N12" s="22"/>
      <c r="O12" s="40"/>
      <c r="P12" s="40"/>
      <c r="Q12" s="22"/>
      <c r="R12" s="42"/>
      <c r="S12" s="43"/>
      <c r="T12" s="43"/>
      <c r="U12" s="41"/>
      <c r="V12" s="41"/>
      <c r="W12" s="41"/>
    </row>
    <row r="13" spans="1:25" ht="15.75" x14ac:dyDescent="0.25">
      <c r="A13" s="37" t="s">
        <v>430</v>
      </c>
      <c r="B13" s="34" t="s">
        <v>408</v>
      </c>
      <c r="C13" s="34" t="s">
        <v>472</v>
      </c>
      <c r="D13" s="34" t="s">
        <v>218</v>
      </c>
      <c r="E13" s="48">
        <v>1.44726</v>
      </c>
      <c r="F13" s="48">
        <v>78.160089999999997</v>
      </c>
      <c r="G13" s="41"/>
      <c r="H13" s="41"/>
      <c r="I13" s="41"/>
      <c r="J13" s="41"/>
      <c r="K13" s="41"/>
      <c r="L13" s="39"/>
      <c r="M13" s="44"/>
      <c r="N13" s="44"/>
      <c r="O13" s="44"/>
      <c r="P13" s="44"/>
      <c r="Q13" s="45"/>
      <c r="R13" s="41"/>
      <c r="S13" s="41"/>
      <c r="T13" s="41"/>
      <c r="U13" s="41"/>
      <c r="V13" s="41"/>
      <c r="W13" s="41"/>
      <c r="X13" s="41"/>
    </row>
    <row r="14" spans="1:25" ht="15.75" x14ac:dyDescent="0.25">
      <c r="A14" s="38" t="s">
        <v>444</v>
      </c>
      <c r="B14" s="34" t="s">
        <v>407</v>
      </c>
      <c r="C14" s="34" t="s">
        <v>471</v>
      </c>
      <c r="D14" s="34" t="s">
        <v>474</v>
      </c>
      <c r="E14" s="48">
        <v>2.81671</v>
      </c>
      <c r="F14" s="48">
        <v>78.908709999999999</v>
      </c>
      <c r="G14" s="41"/>
      <c r="H14" s="41"/>
      <c r="I14" s="41"/>
      <c r="J14" s="41"/>
      <c r="K14" s="39"/>
      <c r="L14" s="22"/>
      <c r="M14" s="22"/>
      <c r="N14" s="22"/>
      <c r="O14" s="40"/>
      <c r="P14" s="40"/>
      <c r="Q14" s="41"/>
      <c r="R14" s="42"/>
      <c r="S14" s="41"/>
      <c r="T14" s="41"/>
      <c r="U14" s="41"/>
      <c r="V14" s="41"/>
      <c r="W14" s="41"/>
    </row>
    <row r="15" spans="1:25" ht="15.75" x14ac:dyDescent="0.25">
      <c r="A15" s="38" t="s">
        <v>445</v>
      </c>
      <c r="B15" s="34" t="s">
        <v>407</v>
      </c>
      <c r="C15" s="34" t="s">
        <v>470</v>
      </c>
      <c r="D15" s="34" t="s">
        <v>474</v>
      </c>
      <c r="E15" s="48">
        <v>2.8192300000000001</v>
      </c>
      <c r="F15" s="48">
        <v>78.885810000000006</v>
      </c>
      <c r="G15" s="41"/>
      <c r="H15" s="41"/>
      <c r="I15" s="41"/>
      <c r="J15" s="41"/>
      <c r="K15" s="39"/>
      <c r="L15" s="22"/>
      <c r="M15" s="22"/>
      <c r="N15" s="22"/>
      <c r="O15" s="40"/>
      <c r="P15" s="40"/>
      <c r="Q15" s="22"/>
      <c r="R15" s="42"/>
      <c r="S15" s="41"/>
      <c r="T15" s="41"/>
      <c r="U15" s="41"/>
      <c r="V15" s="41"/>
      <c r="W15" s="41"/>
    </row>
    <row r="16" spans="1:25" ht="15.75" x14ac:dyDescent="0.25">
      <c r="A16" s="37" t="s">
        <v>427</v>
      </c>
      <c r="B16" s="34" t="s">
        <v>408</v>
      </c>
      <c r="C16" s="34" t="s">
        <v>469</v>
      </c>
      <c r="D16" s="34" t="s">
        <v>409</v>
      </c>
      <c r="E16" s="48">
        <v>3.7650399999999999</v>
      </c>
      <c r="F16" s="48">
        <v>79.259619999999998</v>
      </c>
      <c r="G16" s="41"/>
      <c r="H16" s="41"/>
      <c r="I16" s="41"/>
      <c r="J16" s="44"/>
      <c r="K16" s="44"/>
      <c r="L16" s="44"/>
      <c r="M16" s="45"/>
      <c r="N16" s="41"/>
      <c r="O16" s="41"/>
      <c r="P16" s="41"/>
      <c r="Q16" s="41"/>
      <c r="R16" s="41"/>
      <c r="S16" s="41"/>
      <c r="T16" s="41"/>
    </row>
    <row r="17" spans="1:25" ht="15.75" x14ac:dyDescent="0.25">
      <c r="A17" s="38" t="s">
        <v>442</v>
      </c>
      <c r="B17" s="34" t="s">
        <v>407</v>
      </c>
      <c r="C17" s="34" t="s">
        <v>468</v>
      </c>
      <c r="D17" s="34" t="s">
        <v>474</v>
      </c>
      <c r="E17" s="48">
        <v>3.9610699999999999</v>
      </c>
      <c r="F17" s="48">
        <v>79.238829999999993</v>
      </c>
      <c r="H17" s="41"/>
      <c r="I17" s="41"/>
      <c r="J17" s="41"/>
      <c r="K17" s="39"/>
      <c r="L17" s="22"/>
      <c r="M17" s="22"/>
      <c r="N17" s="22"/>
      <c r="O17" s="40"/>
      <c r="P17" s="40"/>
      <c r="Q17" s="41"/>
      <c r="R17" s="42"/>
      <c r="S17" s="41"/>
      <c r="T17" s="41"/>
      <c r="U17" s="41"/>
      <c r="V17" s="41"/>
      <c r="W17" s="41"/>
    </row>
    <row r="18" spans="1:25" ht="15.75" x14ac:dyDescent="0.25">
      <c r="A18" s="38" t="s">
        <v>449</v>
      </c>
      <c r="B18" s="34" t="s">
        <v>407</v>
      </c>
      <c r="C18" s="34" t="s">
        <v>467</v>
      </c>
      <c r="D18" s="34" t="s">
        <v>474</v>
      </c>
      <c r="E18" s="48">
        <v>3.97241</v>
      </c>
      <c r="F18" s="48">
        <v>79.229860000000002</v>
      </c>
      <c r="G18" s="43"/>
      <c r="H18" s="43"/>
      <c r="I18" s="43"/>
      <c r="J18" s="39"/>
      <c r="K18" s="22"/>
      <c r="L18" s="22"/>
      <c r="M18" s="22"/>
      <c r="N18" s="40"/>
      <c r="O18" s="40"/>
      <c r="P18" s="22"/>
      <c r="Q18" s="42"/>
      <c r="R18" s="43"/>
      <c r="S18" s="43"/>
      <c r="T18" s="41"/>
      <c r="U18" s="41"/>
      <c r="V18" s="41"/>
    </row>
    <row r="19" spans="1:25" ht="15.75" x14ac:dyDescent="0.25">
      <c r="A19" s="38" t="s">
        <v>443</v>
      </c>
      <c r="B19" s="34" t="s">
        <v>407</v>
      </c>
      <c r="C19" s="34" t="s">
        <v>465</v>
      </c>
      <c r="D19" s="34" t="s">
        <v>474</v>
      </c>
      <c r="E19" s="48">
        <v>3.98298</v>
      </c>
      <c r="F19" s="48">
        <v>79.171530000000004</v>
      </c>
      <c r="G19" s="41"/>
      <c r="H19" s="41"/>
      <c r="I19" s="41"/>
      <c r="J19" s="41"/>
      <c r="K19" s="39"/>
      <c r="L19" s="22"/>
      <c r="M19" s="22"/>
      <c r="N19" s="22"/>
      <c r="O19" s="40"/>
      <c r="P19" s="40"/>
      <c r="Q19" s="41"/>
      <c r="R19" s="42"/>
      <c r="S19" s="41"/>
      <c r="T19" s="41"/>
      <c r="U19" s="41"/>
      <c r="V19" s="41"/>
      <c r="W19" s="41"/>
    </row>
    <row r="20" spans="1:25" ht="15.75" x14ac:dyDescent="0.25">
      <c r="A20" s="38" t="s">
        <v>441</v>
      </c>
      <c r="B20" s="34" t="s">
        <v>407</v>
      </c>
      <c r="C20" s="34" t="s">
        <v>466</v>
      </c>
      <c r="D20" s="34" t="s">
        <v>474</v>
      </c>
      <c r="E20" s="48">
        <v>4.1892300000000002</v>
      </c>
      <c r="F20" s="48">
        <v>79.303629999999998</v>
      </c>
      <c r="G20" s="41"/>
      <c r="H20" s="41"/>
      <c r="I20" s="41"/>
      <c r="J20" s="41"/>
      <c r="K20" s="39"/>
      <c r="L20" s="22"/>
      <c r="M20" s="22"/>
      <c r="N20" s="22"/>
      <c r="O20" s="40"/>
      <c r="P20" s="40"/>
      <c r="Q20" s="41"/>
      <c r="R20" s="42"/>
      <c r="S20" s="41"/>
      <c r="T20" s="41"/>
      <c r="U20" s="41"/>
      <c r="V20" s="41"/>
      <c r="W20" s="41"/>
    </row>
    <row r="21" spans="1:25" ht="15.75" x14ac:dyDescent="0.25">
      <c r="A21" s="38" t="s">
        <v>455</v>
      </c>
      <c r="B21" s="34" t="s">
        <v>407</v>
      </c>
      <c r="C21" s="34" t="s">
        <v>465</v>
      </c>
      <c r="D21" s="34" t="s">
        <v>474</v>
      </c>
      <c r="E21" s="48">
        <v>4.2957999999999998</v>
      </c>
      <c r="F21" s="48">
        <v>79.219409999999996</v>
      </c>
      <c r="G21" s="43"/>
      <c r="H21" s="43"/>
      <c r="I21" s="43"/>
      <c r="J21" s="43"/>
      <c r="K21" s="39"/>
      <c r="L21" s="22"/>
      <c r="M21" s="22"/>
      <c r="N21" s="22"/>
      <c r="O21" s="40"/>
      <c r="P21" s="40"/>
      <c r="Q21" s="22"/>
      <c r="R21" s="42"/>
      <c r="S21" s="43"/>
      <c r="T21" s="43"/>
      <c r="U21" s="41"/>
      <c r="V21" s="41"/>
      <c r="W21" s="41"/>
    </row>
    <row r="22" spans="1:25" ht="15.75" x14ac:dyDescent="0.25">
      <c r="A22" s="37" t="s">
        <v>429</v>
      </c>
      <c r="B22" s="34" t="s">
        <v>408</v>
      </c>
      <c r="C22" s="34" t="s">
        <v>163</v>
      </c>
      <c r="D22" s="34" t="s">
        <v>409</v>
      </c>
      <c r="E22" s="48">
        <v>4.0226499999999996</v>
      </c>
      <c r="F22" s="48">
        <v>78.8947</v>
      </c>
      <c r="G22" s="41"/>
      <c r="H22" s="41"/>
      <c r="I22" s="41"/>
      <c r="J22" s="41"/>
      <c r="K22" s="41"/>
      <c r="L22" s="39"/>
      <c r="M22" s="44"/>
      <c r="N22" s="44"/>
      <c r="O22" s="44"/>
      <c r="P22" s="44"/>
      <c r="Q22" s="45"/>
      <c r="R22" s="41"/>
      <c r="S22" s="41"/>
      <c r="T22" s="41"/>
      <c r="U22" s="41"/>
      <c r="V22" s="41"/>
      <c r="W22" s="41"/>
      <c r="X22" s="41"/>
    </row>
    <row r="23" spans="1:25" ht="15.75" x14ac:dyDescent="0.25">
      <c r="A23" s="38" t="s">
        <v>452</v>
      </c>
      <c r="B23" s="34" t="s">
        <v>407</v>
      </c>
      <c r="C23" s="34" t="s">
        <v>462</v>
      </c>
      <c r="D23" s="34" t="s">
        <v>474</v>
      </c>
      <c r="E23" s="48">
        <v>2.9704950191080499</v>
      </c>
      <c r="F23" s="48">
        <v>78.908694991841898</v>
      </c>
      <c r="G23" s="22"/>
      <c r="H23" s="22"/>
      <c r="I23" s="22"/>
      <c r="J23" s="42"/>
      <c r="K23" s="43"/>
      <c r="L23" s="43"/>
      <c r="M23" s="39"/>
      <c r="N23" s="22"/>
      <c r="O23" s="22"/>
      <c r="P23" s="22"/>
      <c r="Q23" s="40"/>
      <c r="R23" s="40"/>
      <c r="S23" s="22"/>
      <c r="T23" s="42"/>
      <c r="U23" s="43"/>
      <c r="V23" s="43"/>
      <c r="W23" s="41"/>
      <c r="X23" s="41"/>
      <c r="Y23" s="41"/>
    </row>
    <row r="24" spans="1:25" ht="15.75" x14ac:dyDescent="0.25">
      <c r="A24" s="38" t="s">
        <v>447</v>
      </c>
      <c r="B24" s="34" t="s">
        <v>407</v>
      </c>
      <c r="C24" s="34" t="s">
        <v>462</v>
      </c>
      <c r="D24" s="34" t="s">
        <v>474</v>
      </c>
      <c r="E24" s="48">
        <v>3.0046060122549498</v>
      </c>
      <c r="F24" s="48">
        <v>78.945878036320195</v>
      </c>
      <c r="G24" s="22"/>
      <c r="H24" s="22"/>
      <c r="I24" s="22"/>
      <c r="J24" s="42"/>
      <c r="K24" s="41"/>
      <c r="L24" s="41"/>
      <c r="M24" s="39"/>
      <c r="N24" s="22"/>
      <c r="O24" s="22"/>
      <c r="P24" s="22"/>
      <c r="Q24" s="40"/>
      <c r="R24" s="40"/>
      <c r="S24" s="22"/>
      <c r="T24" s="42"/>
      <c r="U24" s="41"/>
      <c r="V24" s="41"/>
      <c r="W24" s="41"/>
      <c r="X24" s="41"/>
      <c r="Y24" s="41"/>
    </row>
    <row r="25" spans="1:25" ht="15.75" x14ac:dyDescent="0.25">
      <c r="A25" s="38" t="s">
        <v>446</v>
      </c>
      <c r="B25" s="34" t="s">
        <v>407</v>
      </c>
      <c r="C25" s="34" t="s">
        <v>464</v>
      </c>
      <c r="D25" s="34" t="s">
        <v>474</v>
      </c>
      <c r="E25" s="48">
        <v>3.1117300000000001</v>
      </c>
      <c r="F25" s="48">
        <v>79.011380000000003</v>
      </c>
      <c r="G25" s="22"/>
      <c r="H25" s="22"/>
      <c r="I25" s="22"/>
      <c r="J25" s="42"/>
      <c r="K25" s="41"/>
      <c r="L25" s="41"/>
      <c r="M25" s="39"/>
      <c r="N25" s="22"/>
      <c r="O25" s="22"/>
      <c r="P25" s="22"/>
      <c r="Q25" s="40"/>
      <c r="R25" s="40"/>
      <c r="S25" s="22"/>
      <c r="T25" s="42"/>
      <c r="U25" s="41"/>
      <c r="V25" s="41"/>
      <c r="W25" s="41"/>
      <c r="X25" s="41"/>
      <c r="Y25" s="41"/>
    </row>
    <row r="26" spans="1:25" ht="15.75" x14ac:dyDescent="0.25">
      <c r="A26" s="38" t="s">
        <v>214</v>
      </c>
      <c r="B26" s="34" t="s">
        <v>407</v>
      </c>
      <c r="C26" s="34" t="s">
        <v>463</v>
      </c>
      <c r="D26" s="34" t="s">
        <v>474</v>
      </c>
      <c r="E26" s="48">
        <v>1.0649</v>
      </c>
      <c r="F26" s="48">
        <v>77.791160000000005</v>
      </c>
      <c r="G26" s="41"/>
      <c r="H26" s="41"/>
      <c r="I26" s="41"/>
      <c r="J26" s="42"/>
      <c r="K26" s="41"/>
      <c r="L26" s="41"/>
      <c r="M26" s="39"/>
      <c r="N26" s="44"/>
      <c r="O26" s="44"/>
      <c r="P26" s="44"/>
      <c r="Q26" s="44"/>
      <c r="R26" s="45"/>
      <c r="S26" s="41"/>
      <c r="T26" s="42"/>
      <c r="U26" s="41"/>
      <c r="V26" s="41"/>
      <c r="W26" s="41"/>
      <c r="X26" s="41"/>
      <c r="Y26" s="41"/>
    </row>
    <row r="27" spans="1:25" x14ac:dyDescent="0.2">
      <c r="A27" s="36"/>
      <c r="B27" s="36"/>
      <c r="C27" s="36"/>
    </row>
    <row r="29" spans="1:25" x14ac:dyDescent="0.2">
      <c r="D29" s="36"/>
    </row>
    <row r="31" spans="1:25" ht="15.75" x14ac:dyDescent="0.25">
      <c r="A31" s="41"/>
      <c r="B31" s="41"/>
      <c r="C31" s="41"/>
    </row>
    <row r="32" spans="1:25" ht="15.75" x14ac:dyDescent="0.25">
      <c r="A32" s="41"/>
      <c r="B32" s="41"/>
      <c r="C32" s="41"/>
    </row>
    <row r="33" s="41" customFormat="1" ht="15.75" x14ac:dyDescent="0.25"/>
    <row r="34" s="41" customFormat="1" ht="15.75" x14ac:dyDescent="0.25"/>
    <row r="35" s="41" customFormat="1" ht="15.75" x14ac:dyDescent="0.25"/>
    <row r="36" s="41" customFormat="1" ht="15.75" x14ac:dyDescent="0.25"/>
    <row r="37" s="41" customFormat="1" ht="15.75" x14ac:dyDescent="0.25"/>
    <row r="38" s="41" customFormat="1" ht="15.75" x14ac:dyDescent="0.25"/>
    <row r="39" s="41" customFormat="1" ht="15.75" x14ac:dyDescent="0.25"/>
    <row r="40" s="41" customFormat="1" ht="15.75" x14ac:dyDescent="0.25"/>
    <row r="41" s="41" customFormat="1" ht="15.75" x14ac:dyDescent="0.25"/>
    <row r="42" s="41" customFormat="1" ht="15.75" x14ac:dyDescent="0.25"/>
    <row r="43" s="41" customFormat="1" ht="15.75" x14ac:dyDescent="0.25"/>
    <row r="44" s="41" customFormat="1" ht="15.75" x14ac:dyDescent="0.25"/>
    <row r="45" s="41" customFormat="1" ht="15.75" x14ac:dyDescent="0.25"/>
    <row r="46" s="41" customFormat="1" ht="15.75" x14ac:dyDescent="0.25"/>
    <row r="47" s="41" customFormat="1" ht="15.75" x14ac:dyDescent="0.25"/>
    <row r="48" s="41" customFormat="1" ht="15.75" x14ac:dyDescent="0.25"/>
    <row r="49" spans="1:3" s="41" customFormat="1" ht="15.75" x14ac:dyDescent="0.25"/>
    <row r="50" spans="1:3" s="41" customFormat="1" ht="15.75" x14ac:dyDescent="0.25"/>
    <row r="51" spans="1:3" s="41" customFormat="1" ht="15.75" x14ac:dyDescent="0.25"/>
    <row r="52" spans="1:3" s="41" customFormat="1" ht="15.75" x14ac:dyDescent="0.25"/>
    <row r="53" spans="1:3" s="41" customFormat="1" ht="15.75" x14ac:dyDescent="0.25"/>
    <row r="54" spans="1:3" s="41" customFormat="1" ht="15.75" x14ac:dyDescent="0.25"/>
    <row r="55" spans="1:3" s="41" customFormat="1" ht="15.75" x14ac:dyDescent="0.25">
      <c r="A55" s="34"/>
      <c r="B55" s="34"/>
      <c r="C55" s="34"/>
    </row>
    <row r="56" spans="1:3" s="41" customFormat="1" ht="15.75" x14ac:dyDescent="0.25">
      <c r="A56" s="34"/>
      <c r="B56" s="34"/>
      <c r="C56" s="34"/>
    </row>
  </sheetData>
  <sortState xmlns:xlrd2="http://schemas.microsoft.com/office/spreadsheetml/2017/richdata2" ref="A30:E55">
    <sortCondition ref="A30"/>
  </sortState>
  <pageMargins left="0.75" right="0.75" top="1" bottom="1" header="0.5" footer="0.5"/>
  <pageSetup scale="98" orientation="portrait" horizontalDpi="0" verticalDpi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5C747-0BB3-614E-80C8-0DA1A36DBEE2}">
  <sheetPr codeName="Sheet4">
    <pageSetUpPr fitToPage="1"/>
  </sheetPr>
  <dimension ref="A1:L210"/>
  <sheetViews>
    <sheetView zoomScale="75" workbookViewId="0">
      <selection activeCell="L95" sqref="L95"/>
    </sheetView>
  </sheetViews>
  <sheetFormatPr defaultColWidth="11" defaultRowHeight="15.75" x14ac:dyDescent="0.25"/>
  <cols>
    <col min="1" max="1" width="11" bestFit="1" customWidth="1"/>
    <col min="2" max="2" width="22" customWidth="1"/>
    <col min="3" max="3" width="15.375" customWidth="1"/>
    <col min="4" max="4" width="11" bestFit="1" customWidth="1"/>
    <col min="5" max="5" width="12.875" customWidth="1"/>
    <col min="6" max="6" width="11.875" bestFit="1" customWidth="1"/>
    <col min="7" max="7" width="14.125" customWidth="1"/>
    <col min="8" max="8" width="14.625" customWidth="1"/>
    <col min="9" max="9" width="11" bestFit="1" customWidth="1"/>
    <col min="10" max="10" width="13" customWidth="1"/>
    <col min="11" max="12" width="11" bestFit="1" customWidth="1"/>
  </cols>
  <sheetData>
    <row r="1" spans="1:12" x14ac:dyDescent="0.25">
      <c r="A1" s="50" t="s">
        <v>483</v>
      </c>
    </row>
    <row r="2" spans="1:12" s="30" customFormat="1" ht="31.5" x14ac:dyDescent="0.25">
      <c r="A2" s="30" t="s">
        <v>410</v>
      </c>
      <c r="B2" s="30" t="s">
        <v>0</v>
      </c>
      <c r="C2" s="56" t="s">
        <v>411</v>
      </c>
      <c r="D2" s="30" t="s">
        <v>412</v>
      </c>
      <c r="E2" s="30" t="s">
        <v>413</v>
      </c>
      <c r="F2" s="30" t="s">
        <v>414</v>
      </c>
      <c r="G2" s="30" t="s">
        <v>415</v>
      </c>
      <c r="H2" s="30" t="s">
        <v>416</v>
      </c>
      <c r="I2" s="30" t="s">
        <v>1</v>
      </c>
      <c r="J2" s="30" t="s">
        <v>417</v>
      </c>
      <c r="K2" s="30" t="s">
        <v>2</v>
      </c>
      <c r="L2" s="30" t="s">
        <v>3</v>
      </c>
    </row>
    <row r="3" spans="1:12" s="55" customFormat="1" ht="15" x14ac:dyDescent="0.25">
      <c r="A3" s="57">
        <v>35</v>
      </c>
      <c r="B3" s="60" t="s">
        <v>65</v>
      </c>
      <c r="C3" s="55">
        <v>14.064082151223172</v>
      </c>
      <c r="D3" s="55">
        <v>4.3985826297491029</v>
      </c>
      <c r="E3" s="55">
        <v>0.28273237755496428</v>
      </c>
      <c r="F3" s="55">
        <v>6.0037256018925394E-5</v>
      </c>
      <c r="G3" s="55">
        <v>1.0702522157402061E-3</v>
      </c>
      <c r="H3" s="55">
        <v>0.28273159198957415</v>
      </c>
      <c r="I3" s="55">
        <v>-1.8608640852846303</v>
      </c>
      <c r="J3" s="55">
        <v>2.12307074346052</v>
      </c>
      <c r="K3" s="55">
        <v>-1.0166065860006679</v>
      </c>
      <c r="L3" s="55">
        <v>39.299999999999997</v>
      </c>
    </row>
    <row r="4" spans="1:12" s="55" customFormat="1" ht="15" x14ac:dyDescent="0.25">
      <c r="A4" s="57">
        <v>36</v>
      </c>
      <c r="B4" s="60" t="s">
        <v>66</v>
      </c>
      <c r="C4" s="55">
        <v>26.541425658193699</v>
      </c>
      <c r="D4" s="55">
        <v>4.6367941455197155</v>
      </c>
      <c r="E4" s="55">
        <v>0.28289732485991254</v>
      </c>
      <c r="F4" s="55">
        <v>2.1978993184128922E-5</v>
      </c>
      <c r="G4" s="55">
        <v>1.7971731730258018E-3</v>
      </c>
      <c r="H4" s="55">
        <v>0.28289599566097706</v>
      </c>
      <c r="I4" s="55">
        <v>3.9720939905762975</v>
      </c>
      <c r="J4" s="55">
        <v>0.77723334632739949</v>
      </c>
      <c r="K4" s="55">
        <v>4.804297984517536</v>
      </c>
      <c r="L4" s="55">
        <v>39.6</v>
      </c>
    </row>
    <row r="5" spans="1:12" s="55" customFormat="1" ht="15" x14ac:dyDescent="0.25">
      <c r="A5" s="57">
        <v>37</v>
      </c>
      <c r="B5" s="60" t="s">
        <v>67</v>
      </c>
      <c r="C5" s="55">
        <v>19.338528872381545</v>
      </c>
      <c r="D5" s="55">
        <v>5.0044695256272416</v>
      </c>
      <c r="E5" s="55">
        <v>0.28276036029049856</v>
      </c>
      <c r="F5" s="55">
        <v>2.2979448755889116E-5</v>
      </c>
      <c r="G5" s="55">
        <v>1.2185811301525351E-3</v>
      </c>
      <c r="H5" s="55">
        <v>0.28275944763742561</v>
      </c>
      <c r="I5" s="55">
        <v>-0.8713230723500498</v>
      </c>
      <c r="J5" s="55">
        <v>0.81261201110072179</v>
      </c>
      <c r="K5" s="55">
        <v>-1.3712434980828192E-2</v>
      </c>
      <c r="L5" s="55">
        <v>40.1</v>
      </c>
    </row>
    <row r="6" spans="1:12" s="55" customFormat="1" ht="15" x14ac:dyDescent="0.25">
      <c r="A6" s="57">
        <v>38</v>
      </c>
      <c r="B6" s="60" t="s">
        <v>68</v>
      </c>
      <c r="C6" s="55">
        <v>26.621354754763054</v>
      </c>
      <c r="D6" s="55">
        <v>3.9162934976344088</v>
      </c>
      <c r="E6" s="55">
        <v>0.28281390462682482</v>
      </c>
      <c r="F6" s="55">
        <v>2.8024729119255126E-5</v>
      </c>
      <c r="G6" s="55">
        <v>1.5334636998787158E-3</v>
      </c>
      <c r="H6" s="55">
        <v>0.28281274754790792</v>
      </c>
      <c r="I6" s="55">
        <v>1.0221414440225729</v>
      </c>
      <c r="J6" s="55">
        <v>0.9910260133771942</v>
      </c>
      <c r="K6" s="55">
        <v>1.8779381544664631</v>
      </c>
      <c r="L6" s="55">
        <v>40.4</v>
      </c>
    </row>
    <row r="7" spans="1:12" s="55" customFormat="1" ht="15" x14ac:dyDescent="0.25">
      <c r="A7" s="57">
        <v>39</v>
      </c>
      <c r="B7" s="60" t="s">
        <v>69</v>
      </c>
      <c r="C7" s="55">
        <v>19.808715181366953</v>
      </c>
      <c r="D7" s="55">
        <v>4.6513730213261635</v>
      </c>
      <c r="E7" s="55">
        <v>0.28280931821311045</v>
      </c>
      <c r="F7" s="55">
        <v>2.0701040974041631E-5</v>
      </c>
      <c r="G7" s="55">
        <v>1.1933532774512448E-3</v>
      </c>
      <c r="H7" s="55">
        <v>0.28280839992786694</v>
      </c>
      <c r="I7" s="55">
        <v>0.85995413867223647</v>
      </c>
      <c r="J7" s="55">
        <v>0.73204169153573417</v>
      </c>
      <c r="K7" s="55">
        <v>1.741946312185938</v>
      </c>
      <c r="L7" s="55">
        <v>41.2</v>
      </c>
    </row>
    <row r="8" spans="1:12" s="55" customFormat="1" ht="15" x14ac:dyDescent="0.25">
      <c r="A8" s="57">
        <v>40</v>
      </c>
      <c r="B8" s="60" t="s">
        <v>70</v>
      </c>
      <c r="C8" s="55">
        <v>21.337211609708309</v>
      </c>
      <c r="D8" s="55">
        <v>4.6365366854838728</v>
      </c>
      <c r="E8" s="55">
        <v>0.28290701849399003</v>
      </c>
      <c r="F8" s="55">
        <v>2.9353020388242034E-5</v>
      </c>
      <c r="G8" s="55">
        <v>1.3008060415349632E-3</v>
      </c>
      <c r="H8" s="55">
        <v>0.28290600294093005</v>
      </c>
      <c r="I8" s="55">
        <v>4.3148856548258507</v>
      </c>
      <c r="J8" s="55">
        <v>1.0379977858887557</v>
      </c>
      <c r="K8" s="55">
        <v>5.2070822748406798</v>
      </c>
      <c r="L8" s="55">
        <v>41.8</v>
      </c>
    </row>
    <row r="9" spans="1:12" s="55" customFormat="1" ht="15" x14ac:dyDescent="0.25">
      <c r="A9" s="57">
        <v>41</v>
      </c>
      <c r="B9" s="60" t="s">
        <v>71</v>
      </c>
      <c r="C9" s="55">
        <v>13.558096817794915</v>
      </c>
      <c r="D9" s="55">
        <v>3.7410906159498216</v>
      </c>
      <c r="E9" s="55">
        <v>0.28284481533095007</v>
      </c>
      <c r="F9" s="55">
        <v>2.9581777287864553E-5</v>
      </c>
      <c r="G9" s="55">
        <v>9.6595163471880372E-4</v>
      </c>
      <c r="H9" s="55">
        <v>0.28284404676344854</v>
      </c>
      <c r="I9" s="55">
        <v>2.1152229060961147</v>
      </c>
      <c r="J9" s="55">
        <v>1.0460872142381561</v>
      </c>
      <c r="K9" s="55">
        <v>3.0337180190764812</v>
      </c>
      <c r="L9" s="55">
        <v>42.6</v>
      </c>
    </row>
    <row r="10" spans="1:12" s="55" customFormat="1" ht="15" x14ac:dyDescent="0.25">
      <c r="A10" s="57">
        <v>42</v>
      </c>
      <c r="B10" s="60" t="s">
        <v>72</v>
      </c>
      <c r="C10" s="55">
        <v>22.834346297042043</v>
      </c>
      <c r="D10" s="55">
        <v>4.7206590025089605</v>
      </c>
      <c r="E10" s="55">
        <v>0.28265781794299832</v>
      </c>
      <c r="F10" s="55">
        <v>2.3030521665145419E-5</v>
      </c>
      <c r="G10" s="55">
        <v>1.3236398157619408E-3</v>
      </c>
      <c r="H10" s="55">
        <v>0.28265672025952193</v>
      </c>
      <c r="I10" s="55">
        <v>-4.4974824337107311</v>
      </c>
      <c r="J10" s="55">
        <v>0.81441807964099944</v>
      </c>
      <c r="K10" s="55">
        <v>-3.5512999522768762</v>
      </c>
      <c r="L10" s="55">
        <v>44.4</v>
      </c>
    </row>
    <row r="11" spans="1:12" s="55" customFormat="1" ht="15" x14ac:dyDescent="0.25">
      <c r="A11" s="57">
        <v>43</v>
      </c>
      <c r="B11" s="60" t="s">
        <v>73</v>
      </c>
      <c r="C11" s="55">
        <v>14.290451139844105</v>
      </c>
      <c r="D11" s="55">
        <v>4.7511000270609332</v>
      </c>
      <c r="E11" s="55">
        <v>0.28300869872291839</v>
      </c>
      <c r="F11" s="55">
        <v>2.6440923590123476E-5</v>
      </c>
      <c r="G11" s="55">
        <v>8.7914623253226919E-4</v>
      </c>
      <c r="H11" s="55">
        <v>0.28300795815510355</v>
      </c>
      <c r="I11" s="55">
        <v>7.9105583011251923</v>
      </c>
      <c r="J11" s="55">
        <v>0.93501860388922609</v>
      </c>
      <c r="K11" s="55">
        <v>8.8861499656278653</v>
      </c>
      <c r="L11" s="55">
        <v>45.1</v>
      </c>
    </row>
    <row r="12" spans="1:12" s="55" customFormat="1" ht="15" x14ac:dyDescent="0.25">
      <c r="A12" s="57">
        <v>44</v>
      </c>
      <c r="B12" s="60" t="s">
        <v>74</v>
      </c>
      <c r="C12" s="55">
        <v>51.648087237606362</v>
      </c>
      <c r="D12" s="55">
        <v>4.6862343767025116</v>
      </c>
      <c r="E12" s="55">
        <v>0.28294652570418072</v>
      </c>
      <c r="F12" s="55">
        <v>2.9646545622465226E-5</v>
      </c>
      <c r="G12" s="55">
        <v>3.0286236405895326E-3</v>
      </c>
      <c r="H12" s="55">
        <v>0.28294392354439224</v>
      </c>
      <c r="I12" s="55">
        <v>5.7119615319312089</v>
      </c>
      <c r="J12" s="55">
        <v>1.0483775880087975</v>
      </c>
      <c r="K12" s="55">
        <v>6.641493159282863</v>
      </c>
      <c r="L12" s="55">
        <v>46</v>
      </c>
    </row>
    <row r="13" spans="1:12" s="55" customFormat="1" ht="15" x14ac:dyDescent="0.25">
      <c r="A13" s="57">
        <v>45</v>
      </c>
      <c r="B13" s="60" t="s">
        <v>75</v>
      </c>
      <c r="C13" s="55">
        <v>11.90211728458276</v>
      </c>
      <c r="D13" s="55">
        <v>4.2950126082437281</v>
      </c>
      <c r="E13" s="55">
        <v>0.28293624850784693</v>
      </c>
      <c r="F13" s="55">
        <v>3.4056847537622726E-5</v>
      </c>
      <c r="G13" s="55">
        <v>8.5138362153548003E-4</v>
      </c>
      <c r="H13" s="55">
        <v>0.28293551064487743</v>
      </c>
      <c r="I13" s="55">
        <v>5.3485336155345564</v>
      </c>
      <c r="J13" s="55">
        <v>1.2043371302428163</v>
      </c>
      <c r="K13" s="55">
        <v>6.3528487149411283</v>
      </c>
      <c r="L13" s="55">
        <v>46.4</v>
      </c>
    </row>
    <row r="14" spans="1:12" s="55" customFormat="1" ht="15" x14ac:dyDescent="0.25">
      <c r="A14" s="57">
        <v>46</v>
      </c>
      <c r="B14" s="60" t="s">
        <v>76</v>
      </c>
      <c r="C14" s="55">
        <v>15.190861047108575</v>
      </c>
      <c r="D14" s="55">
        <v>4.8568881182795716</v>
      </c>
      <c r="E14" s="55">
        <v>0.28293249004532428</v>
      </c>
      <c r="F14" s="55">
        <v>2.5266975618423538E-5</v>
      </c>
      <c r="G14" s="55">
        <v>1.0210860014893657E-3</v>
      </c>
      <c r="H14" s="55">
        <v>0.28293143527965769</v>
      </c>
      <c r="I14" s="55">
        <v>5.2156247793999633</v>
      </c>
      <c r="J14" s="55">
        <v>0.8935048046554428</v>
      </c>
      <c r="K14" s="55">
        <v>6.4064849007849922</v>
      </c>
      <c r="L14" s="55">
        <v>55.3</v>
      </c>
    </row>
    <row r="15" spans="1:12" s="55" customFormat="1" ht="15" x14ac:dyDescent="0.25">
      <c r="A15" s="57">
        <v>47</v>
      </c>
      <c r="B15" s="60" t="s">
        <v>77</v>
      </c>
      <c r="C15" s="55">
        <v>28.629496611168541</v>
      </c>
      <c r="D15" s="55">
        <v>3.4410958387096766</v>
      </c>
      <c r="E15" s="55">
        <v>0.28291622864830585</v>
      </c>
      <c r="F15" s="55">
        <v>3.806877024884069E-5</v>
      </c>
      <c r="G15" s="55">
        <v>1.6459162420138971E-3</v>
      </c>
      <c r="H15" s="55">
        <v>0.28291448230075278</v>
      </c>
      <c r="I15" s="55">
        <v>4.6405802396098927</v>
      </c>
      <c r="J15" s="55">
        <v>1.3462089661353538</v>
      </c>
      <c r="K15" s="55">
        <v>5.8402440849580906</v>
      </c>
      <c r="L15" s="55">
        <v>56.8</v>
      </c>
    </row>
    <row r="16" spans="1:12" s="55" customFormat="1" ht="15" x14ac:dyDescent="0.25">
      <c r="A16" s="57">
        <v>48</v>
      </c>
      <c r="B16" s="60" t="s">
        <v>78</v>
      </c>
      <c r="C16" s="55">
        <v>24.999786879567488</v>
      </c>
      <c r="D16" s="55">
        <v>4.4295778225806446</v>
      </c>
      <c r="E16" s="55">
        <v>0.28278609111491992</v>
      </c>
      <c r="F16" s="55">
        <v>2.1064863446552274E-5</v>
      </c>
      <c r="G16" s="55">
        <v>1.625003572693504E-3</v>
      </c>
      <c r="H16" s="55">
        <v>0.28278435480764746</v>
      </c>
      <c r="I16" s="55">
        <v>3.858461091965637E-2</v>
      </c>
      <c r="J16" s="55">
        <v>0.74490738357857467</v>
      </c>
      <c r="K16" s="55">
        <v>1.2469083297483863</v>
      </c>
      <c r="L16" s="55">
        <v>57.2</v>
      </c>
    </row>
    <row r="17" spans="1:12" s="55" customFormat="1" ht="15" x14ac:dyDescent="0.25">
      <c r="A17" s="57">
        <v>49</v>
      </c>
      <c r="B17" s="60" t="s">
        <v>79</v>
      </c>
      <c r="C17" s="55">
        <v>32.655533537950774</v>
      </c>
      <c r="D17" s="55">
        <v>3.9962183702508955</v>
      </c>
      <c r="E17" s="55">
        <v>0.28286539171414482</v>
      </c>
      <c r="F17" s="55">
        <v>3.0488098695415529E-5</v>
      </c>
      <c r="G17" s="55">
        <v>2.0576523243052126E-3</v>
      </c>
      <c r="H17" s="55">
        <v>0.28286318158683216</v>
      </c>
      <c r="I17" s="55">
        <v>2.8428563801052853</v>
      </c>
      <c r="J17" s="55">
        <v>1.0781370544910018</v>
      </c>
      <c r="K17" s="55">
        <v>4.0414442249958604</v>
      </c>
      <c r="L17" s="55">
        <v>57.5</v>
      </c>
    </row>
    <row r="18" spans="1:12" s="55" customFormat="1" ht="15" x14ac:dyDescent="0.25">
      <c r="A18" s="57">
        <v>50</v>
      </c>
      <c r="B18" s="60" t="s">
        <v>80</v>
      </c>
      <c r="C18" s="55">
        <v>11.992729901772273</v>
      </c>
      <c r="D18" s="55">
        <v>4.2828223456989249</v>
      </c>
      <c r="E18" s="55">
        <v>0.28295868317721307</v>
      </c>
      <c r="F18" s="55">
        <v>2.1775136815634733E-5</v>
      </c>
      <c r="G18" s="55">
        <v>8.198522901215322E-4</v>
      </c>
      <c r="H18" s="55">
        <v>0.28295778571712787</v>
      </c>
      <c r="I18" s="55">
        <v>6.1418808357260879</v>
      </c>
      <c r="J18" s="55">
        <v>0.77002446436935656</v>
      </c>
      <c r="K18" s="55">
        <v>7.4117643333626582</v>
      </c>
      <c r="L18" s="55">
        <v>58.6</v>
      </c>
    </row>
    <row r="19" spans="1:12" s="55" customFormat="1" ht="15" x14ac:dyDescent="0.25">
      <c r="A19" s="57">
        <v>51</v>
      </c>
      <c r="B19" s="60" t="s">
        <v>81</v>
      </c>
      <c r="C19" s="55">
        <v>15.738241007473521</v>
      </c>
      <c r="D19" s="55">
        <v>5.3478324010752676</v>
      </c>
      <c r="E19" s="55">
        <v>0.28266027949902994</v>
      </c>
      <c r="F19" s="55">
        <v>1.9977945586860395E-5</v>
      </c>
      <c r="G19" s="55">
        <v>9.7893071987510683E-4</v>
      </c>
      <c r="H19" s="55">
        <v>0.28265899197786459</v>
      </c>
      <c r="I19" s="55">
        <v>-4.4104355241636473</v>
      </c>
      <c r="J19" s="55">
        <v>0.70647119142952519</v>
      </c>
      <c r="K19" s="55">
        <v>-2.893682807028064</v>
      </c>
      <c r="L19" s="55">
        <v>70.400000000000006</v>
      </c>
    </row>
    <row r="20" spans="1:12" s="55" customFormat="1" ht="15" x14ac:dyDescent="0.25">
      <c r="A20" s="57">
        <v>52</v>
      </c>
      <c r="B20" s="60" t="s">
        <v>82</v>
      </c>
      <c r="C20" s="55">
        <v>8.2572135720238204</v>
      </c>
      <c r="D20" s="55">
        <v>4.4526632505376336</v>
      </c>
      <c r="E20" s="55">
        <v>0.28274892763067394</v>
      </c>
      <c r="F20" s="55">
        <v>2.135573749666192E-5</v>
      </c>
      <c r="G20" s="55">
        <v>5.4426857264882526E-4</v>
      </c>
      <c r="H20" s="55">
        <v>0.28274820975616782</v>
      </c>
      <c r="I20" s="55">
        <v>-1.2756111295175732</v>
      </c>
      <c r="J20" s="55">
        <v>0.75519343305630038</v>
      </c>
      <c r="K20" s="55">
        <v>0.26622219089000865</v>
      </c>
      <c r="L20" s="55">
        <v>70.599999999999994</v>
      </c>
    </row>
    <row r="21" spans="1:12" s="55" customFormat="1" ht="15" x14ac:dyDescent="0.25">
      <c r="A21" s="57">
        <v>53</v>
      </c>
      <c r="B21" s="60" t="s">
        <v>83</v>
      </c>
      <c r="C21" s="55">
        <v>14.507676341643853</v>
      </c>
      <c r="D21" s="55">
        <v>5.447354224372762</v>
      </c>
      <c r="E21" s="55">
        <v>0.28256054215849252</v>
      </c>
      <c r="F21" s="55">
        <v>2.9361400290975255E-5</v>
      </c>
      <c r="G21" s="55">
        <v>8.8111659818070217E-4</v>
      </c>
      <c r="H21" s="55">
        <v>0.28255937340230053</v>
      </c>
      <c r="I21" s="55">
        <v>-7.9374026736733772</v>
      </c>
      <c r="J21" s="55">
        <v>1.038294120656591</v>
      </c>
      <c r="K21" s="55">
        <v>-6.4036795844024663</v>
      </c>
      <c r="L21" s="55">
        <v>71</v>
      </c>
    </row>
    <row r="22" spans="1:12" s="55" customFormat="1" ht="15" x14ac:dyDescent="0.25">
      <c r="A22" s="57">
        <v>54</v>
      </c>
      <c r="B22" s="60" t="s">
        <v>84</v>
      </c>
      <c r="C22" s="55">
        <v>5.3510484858712539</v>
      </c>
      <c r="D22" s="55">
        <v>6.3348835876344065</v>
      </c>
      <c r="E22" s="55">
        <v>0.28133498790704531</v>
      </c>
      <c r="F22" s="55">
        <v>2.3280007019147298E-5</v>
      </c>
      <c r="G22" s="55">
        <v>3.0618335054558124E-4</v>
      </c>
      <c r="H22" s="55">
        <v>0.28133457833602488</v>
      </c>
      <c r="I22" s="55">
        <v>-51.276131794638637</v>
      </c>
      <c r="J22" s="55">
        <v>0.82324051909110807</v>
      </c>
      <c r="K22" s="55">
        <v>-49.709125695927</v>
      </c>
      <c r="L22" s="55">
        <v>71.599999999999994</v>
      </c>
    </row>
    <row r="23" spans="1:12" s="55" customFormat="1" ht="15" x14ac:dyDescent="0.25">
      <c r="A23" s="57">
        <v>55</v>
      </c>
      <c r="B23" s="60" t="s">
        <v>85</v>
      </c>
      <c r="C23" s="55">
        <v>31.883591697690861</v>
      </c>
      <c r="D23" s="55">
        <v>4.3209066170250896</v>
      </c>
      <c r="E23" s="55">
        <v>0.28305871299836843</v>
      </c>
      <c r="F23" s="55">
        <v>2.7409212671943076E-5</v>
      </c>
      <c r="G23" s="55">
        <v>1.9791929782417101E-3</v>
      </c>
      <c r="H23" s="55">
        <v>0.28305605809924939</v>
      </c>
      <c r="I23" s="55">
        <v>9.6791908470539312</v>
      </c>
      <c r="J23" s="55">
        <v>0.96925977940642838</v>
      </c>
      <c r="K23" s="55">
        <v>11.180921794666787</v>
      </c>
      <c r="L23" s="55">
        <v>71.8</v>
      </c>
    </row>
    <row r="24" spans="1:12" s="55" customFormat="1" ht="15" x14ac:dyDescent="0.25">
      <c r="A24" s="57">
        <v>56</v>
      </c>
      <c r="B24" s="60" t="s">
        <v>86</v>
      </c>
      <c r="C24" s="55">
        <v>17.573931047013183</v>
      </c>
      <c r="D24" s="55">
        <v>4.7752181992831533</v>
      </c>
      <c r="E24" s="55">
        <v>0.28265618876513365</v>
      </c>
      <c r="F24" s="55">
        <v>1.8153194844850914E-5</v>
      </c>
      <c r="G24" s="55">
        <v>1.084129704934354E-3</v>
      </c>
      <c r="H24" s="55">
        <v>0.28265472640108585</v>
      </c>
      <c r="I24" s="55">
        <v>-4.5550943248884312</v>
      </c>
      <c r="J24" s="55">
        <v>0.64194334369993555</v>
      </c>
      <c r="K24" s="55">
        <v>-3.0045706129666616</v>
      </c>
      <c r="L24" s="55">
        <v>72.2</v>
      </c>
    </row>
    <row r="25" spans="1:12" s="55" customFormat="1" ht="15" x14ac:dyDescent="0.25">
      <c r="A25" s="57">
        <v>57</v>
      </c>
      <c r="B25" s="60" t="s">
        <v>87</v>
      </c>
      <c r="C25" s="55">
        <v>37.771859150340347</v>
      </c>
      <c r="D25" s="55">
        <v>5.5874717066308257</v>
      </c>
      <c r="E25" s="55">
        <v>0.28308646944587967</v>
      </c>
      <c r="F25" s="55">
        <v>2.282354707295684E-5</v>
      </c>
      <c r="G25" s="55">
        <v>2.3739063440533516E-3</v>
      </c>
      <c r="H25" s="55">
        <v>0.28308324513373478</v>
      </c>
      <c r="I25" s="55">
        <v>10.660729737421715</v>
      </c>
      <c r="J25" s="55">
        <v>0.80709892932739891</v>
      </c>
      <c r="K25" s="55">
        <v>12.162497516314819</v>
      </c>
      <c r="L25" s="55">
        <v>72.7</v>
      </c>
    </row>
    <row r="26" spans="1:12" s="55" customFormat="1" ht="15" x14ac:dyDescent="0.25">
      <c r="A26" s="57">
        <v>58</v>
      </c>
      <c r="B26" s="60" t="s">
        <v>88</v>
      </c>
      <c r="C26" s="55">
        <v>14.860364434515212</v>
      </c>
      <c r="D26" s="55">
        <v>4.6027904046594967</v>
      </c>
      <c r="E26" s="55">
        <v>0.28305399392350922</v>
      </c>
      <c r="F26" s="55">
        <v>2.6703929141842636E-5</v>
      </c>
      <c r="G26" s="55">
        <v>9.4544278983613877E-4</v>
      </c>
      <c r="H26" s="55">
        <v>0.28305270802667781</v>
      </c>
      <c r="I26" s="55">
        <v>9.5123123047269331</v>
      </c>
      <c r="J26" s="55">
        <v>0.9443191520719374</v>
      </c>
      <c r="K26" s="55">
        <v>11.084677272514831</v>
      </c>
      <c r="L26" s="55">
        <v>72.8</v>
      </c>
    </row>
    <row r="27" spans="1:12" s="55" customFormat="1" ht="15" x14ac:dyDescent="0.25">
      <c r="A27" s="57">
        <v>59</v>
      </c>
      <c r="B27" s="60" t="s">
        <v>89</v>
      </c>
      <c r="C27" s="55">
        <v>19.446358251678642</v>
      </c>
      <c r="D27" s="55">
        <v>4.8964555707885342</v>
      </c>
      <c r="E27" s="55">
        <v>0.28268458219946191</v>
      </c>
      <c r="F27" s="55">
        <v>1.9949288021940501E-5</v>
      </c>
      <c r="G27" s="55">
        <v>1.290962794011829E-3</v>
      </c>
      <c r="H27" s="55">
        <v>0.28268282394733091</v>
      </c>
      <c r="I27" s="55">
        <v>-3.5510299534313727</v>
      </c>
      <c r="J27" s="55">
        <v>0.70545778672714832</v>
      </c>
      <c r="K27" s="55">
        <v>-1.9952615427931697</v>
      </c>
      <c r="L27" s="55">
        <v>72.900000000000006</v>
      </c>
    </row>
    <row r="28" spans="1:12" s="55" customFormat="1" ht="15" x14ac:dyDescent="0.25">
      <c r="A28" s="57">
        <v>60</v>
      </c>
      <c r="B28" s="60" t="s">
        <v>90</v>
      </c>
      <c r="C28" s="55">
        <v>11.514998873804769</v>
      </c>
      <c r="D28" s="55">
        <v>4.8499619139784933</v>
      </c>
      <c r="E28" s="55">
        <v>0.28279974947562386</v>
      </c>
      <c r="F28" s="55">
        <v>2.760848132164174E-5</v>
      </c>
      <c r="G28" s="55">
        <v>7.8584460911099152E-4</v>
      </c>
      <c r="H28" s="55">
        <v>0.28279867917912499</v>
      </c>
      <c r="I28" s="55">
        <v>0.52157913693617886</v>
      </c>
      <c r="J28" s="55">
        <v>0.97630642791002309</v>
      </c>
      <c r="K28" s="55">
        <v>2.1023385175067411</v>
      </c>
      <c r="L28" s="55">
        <v>72.900000000000006</v>
      </c>
    </row>
    <row r="29" spans="1:12" s="55" customFormat="1" ht="15" x14ac:dyDescent="0.25">
      <c r="A29" s="57">
        <v>61</v>
      </c>
      <c r="B29" s="60" t="s">
        <v>91</v>
      </c>
      <c r="C29" s="55">
        <v>11.326824795146205</v>
      </c>
      <c r="D29" s="55">
        <v>4.6893807978494628</v>
      </c>
      <c r="E29" s="55">
        <v>0.28287717723484829</v>
      </c>
      <c r="F29" s="55">
        <v>2.1173061971482876E-5</v>
      </c>
      <c r="G29" s="55">
        <v>8.7661674145262042E-4</v>
      </c>
      <c r="H29" s="55">
        <v>0.28287598822606486</v>
      </c>
      <c r="I29" s="55">
        <v>3.2596224993652889</v>
      </c>
      <c r="J29" s="55">
        <v>0.74873355982330025</v>
      </c>
      <c r="K29" s="55">
        <v>4.8299580417010546</v>
      </c>
      <c r="L29" s="55">
        <v>72.599999999999994</v>
      </c>
    </row>
    <row r="30" spans="1:12" s="55" customFormat="1" ht="15" x14ac:dyDescent="0.25">
      <c r="A30" s="57">
        <v>62</v>
      </c>
      <c r="B30" s="60" t="s">
        <v>92</v>
      </c>
      <c r="C30" s="55">
        <v>8.4344750546451053</v>
      </c>
      <c r="D30" s="55">
        <v>4.5044442222222223</v>
      </c>
      <c r="E30" s="55">
        <v>0.28280428672882102</v>
      </c>
      <c r="F30" s="55">
        <v>2.4388637355478827E-5</v>
      </c>
      <c r="G30" s="55">
        <v>5.4211685288197971E-4</v>
      </c>
      <c r="H30" s="55">
        <v>0.28280358790760307</v>
      </c>
      <c r="I30" s="55">
        <v>0.68202800081351711</v>
      </c>
      <c r="J30" s="55">
        <v>0.86244451988237714</v>
      </c>
      <c r="K30" s="55">
        <v>2.1892890405572629</v>
      </c>
      <c r="L30" s="55">
        <v>69</v>
      </c>
    </row>
    <row r="31" spans="1:12" s="55" customFormat="1" ht="15" x14ac:dyDescent="0.25">
      <c r="A31" s="57">
        <v>63</v>
      </c>
      <c r="B31" s="60" t="s">
        <v>93</v>
      </c>
      <c r="C31" s="55">
        <v>13.88235720149377</v>
      </c>
      <c r="D31" s="55">
        <v>4.4274317856630834</v>
      </c>
      <c r="E31" s="55">
        <v>0.28315569319784178</v>
      </c>
      <c r="F31" s="55">
        <v>2.6702387611263205E-5</v>
      </c>
      <c r="G31" s="55">
        <v>9.7966369917600483E-4</v>
      </c>
      <c r="H31" s="55">
        <v>0.28315433694710196</v>
      </c>
      <c r="I31" s="55">
        <v>13.108658445171173</v>
      </c>
      <c r="J31" s="55">
        <v>0.94426463961072571</v>
      </c>
      <c r="K31" s="55">
        <v>14.708041480029355</v>
      </c>
      <c r="L31" s="55">
        <v>74.099999999999994</v>
      </c>
    </row>
    <row r="32" spans="1:12" s="55" customFormat="1" ht="15" x14ac:dyDescent="0.25">
      <c r="A32" s="57">
        <v>64</v>
      </c>
      <c r="B32" s="60" t="s">
        <v>94</v>
      </c>
      <c r="C32" s="55">
        <v>11.547182304736284</v>
      </c>
      <c r="D32" s="55">
        <v>4.4801669526881698</v>
      </c>
      <c r="E32" s="55">
        <v>0.28308729502872926</v>
      </c>
      <c r="F32" s="55">
        <v>3.0500271905430049E-5</v>
      </c>
      <c r="G32" s="55">
        <v>8.4183318709591E-4</v>
      </c>
      <c r="H32" s="55">
        <v>0.28308612801727751</v>
      </c>
      <c r="I32" s="55">
        <v>10.689924456008804</v>
      </c>
      <c r="J32" s="55">
        <v>1.0785675302948938</v>
      </c>
      <c r="K32" s="55">
        <v>12.297827154026386</v>
      </c>
      <c r="L32" s="55">
        <v>74.2</v>
      </c>
    </row>
    <row r="33" spans="1:12" s="55" customFormat="1" ht="15" x14ac:dyDescent="0.25">
      <c r="A33" s="57">
        <v>65</v>
      </c>
      <c r="B33" s="60" t="s">
        <v>95</v>
      </c>
      <c r="C33" s="55">
        <v>12.285625349529203</v>
      </c>
      <c r="D33" s="55">
        <v>5.1699252304659513</v>
      </c>
      <c r="E33" s="55">
        <v>0.28258857150635508</v>
      </c>
      <c r="F33" s="55">
        <v>2.4491888544340952E-5</v>
      </c>
      <c r="G33" s="55">
        <v>7.2211186974418975E-4</v>
      </c>
      <c r="H33" s="55">
        <v>0.28258757046145166</v>
      </c>
      <c r="I33" s="55">
        <v>-6.9462133297359951</v>
      </c>
      <c r="J33" s="55">
        <v>0.86609574568519143</v>
      </c>
      <c r="K33" s="55">
        <v>-5.3353460709149036</v>
      </c>
      <c r="L33" s="55">
        <v>74.2</v>
      </c>
    </row>
    <row r="34" spans="1:12" s="55" customFormat="1" ht="15" x14ac:dyDescent="0.25">
      <c r="A34" s="57">
        <v>66</v>
      </c>
      <c r="B34" s="60" t="s">
        <v>96</v>
      </c>
      <c r="C34" s="55">
        <v>15.930052457930969</v>
      </c>
      <c r="D34" s="55">
        <v>4.8544021193548392</v>
      </c>
      <c r="E34" s="55">
        <v>0.2826868919973326</v>
      </c>
      <c r="F34" s="55">
        <v>2.7204336413473307E-5</v>
      </c>
      <c r="G34" s="55">
        <v>1.0041916302124876E-3</v>
      </c>
      <c r="H34" s="55">
        <v>0.28268549615773736</v>
      </c>
      <c r="I34" s="55">
        <v>-3.4693496001347857</v>
      </c>
      <c r="J34" s="55">
        <v>0.96201483153146583</v>
      </c>
      <c r="K34" s="55">
        <v>-1.8674300738696914</v>
      </c>
      <c r="L34" s="55">
        <v>74.400000000000006</v>
      </c>
    </row>
    <row r="35" spans="1:12" s="55" customFormat="1" ht="15" x14ac:dyDescent="0.25">
      <c r="A35" s="57">
        <v>67</v>
      </c>
      <c r="B35" s="60" t="s">
        <v>97</v>
      </c>
      <c r="C35" s="55">
        <v>21.906104974035827</v>
      </c>
      <c r="D35" s="55">
        <v>3.3765987804248212</v>
      </c>
      <c r="E35" s="55">
        <v>0.28269806293511529</v>
      </c>
      <c r="F35" s="55">
        <v>3.0584336138329299E-5</v>
      </c>
      <c r="G35" s="55">
        <v>1.4083220866137254E-3</v>
      </c>
      <c r="H35" s="55">
        <v>0.28269610271586704</v>
      </c>
      <c r="I35" s="55">
        <v>-3.0743167029623208</v>
      </c>
      <c r="J35" s="55">
        <v>1.0815402563202348</v>
      </c>
      <c r="K35" s="55">
        <v>-1.4900716688437399</v>
      </c>
      <c r="L35" s="55">
        <v>74.5</v>
      </c>
    </row>
    <row r="36" spans="1:12" s="55" customFormat="1" ht="15" x14ac:dyDescent="0.25">
      <c r="A36" s="57">
        <v>68</v>
      </c>
      <c r="B36" s="60" t="s">
        <v>98</v>
      </c>
      <c r="C36" s="55">
        <v>11.785150313921163</v>
      </c>
      <c r="D36" s="55">
        <v>5.1350886217741936</v>
      </c>
      <c r="E36" s="55">
        <v>0.2831219560553892</v>
      </c>
      <c r="F36" s="55">
        <v>3.1693425532830838E-5</v>
      </c>
      <c r="G36" s="55">
        <v>9.7172835307835848E-4</v>
      </c>
      <c r="H36" s="55">
        <v>0.28312059443968407</v>
      </c>
      <c r="I36" s="55">
        <v>11.915626903449272</v>
      </c>
      <c r="J36" s="55">
        <v>1.1207604905782986</v>
      </c>
      <c r="K36" s="55">
        <v>13.53464709152874</v>
      </c>
      <c r="L36" s="55">
        <v>75</v>
      </c>
    </row>
    <row r="37" spans="1:12" s="55" customFormat="1" ht="15" x14ac:dyDescent="0.25">
      <c r="A37" s="57">
        <v>69</v>
      </c>
      <c r="B37" s="60" t="s">
        <v>99</v>
      </c>
      <c r="C37" s="55">
        <v>10.375874033857864</v>
      </c>
      <c r="D37" s="55">
        <v>4.5431370817204302</v>
      </c>
      <c r="E37" s="55">
        <v>0.28299688289441788</v>
      </c>
      <c r="F37" s="55">
        <v>2.1458091239275321E-5</v>
      </c>
      <c r="G37" s="55">
        <v>8.4247089085953642E-4</v>
      </c>
      <c r="H37" s="55">
        <v>0.28299570239825095</v>
      </c>
      <c r="I37" s="55">
        <v>7.4927204207386744</v>
      </c>
      <c r="J37" s="55">
        <v>0.75881292286528179</v>
      </c>
      <c r="K37" s="55">
        <v>9.1174100250701606</v>
      </c>
      <c r="L37" s="55">
        <v>75</v>
      </c>
    </row>
    <row r="38" spans="1:12" s="55" customFormat="1" ht="15" x14ac:dyDescent="0.25">
      <c r="A38" s="57">
        <v>70</v>
      </c>
      <c r="B38" s="60" t="s">
        <v>100</v>
      </c>
      <c r="C38" s="55">
        <v>25.172787956214126</v>
      </c>
      <c r="D38" s="55">
        <v>4.2708419344086028</v>
      </c>
      <c r="E38" s="55">
        <v>0.28311541311375804</v>
      </c>
      <c r="F38" s="55">
        <v>2.6010957925061701E-5</v>
      </c>
      <c r="G38" s="55">
        <v>1.8873760353981799E-3</v>
      </c>
      <c r="H38" s="55">
        <v>0.28311276493563947</v>
      </c>
      <c r="I38" s="55">
        <v>11.684251772832166</v>
      </c>
      <c r="J38" s="55">
        <v>0.9198139195865096</v>
      </c>
      <c r="K38" s="55">
        <v>13.259954484876602</v>
      </c>
      <c r="L38" s="55">
        <v>75.099999999999994</v>
      </c>
    </row>
    <row r="39" spans="1:12" s="55" customFormat="1" ht="15" x14ac:dyDescent="0.25">
      <c r="A39" s="57">
        <v>71</v>
      </c>
      <c r="B39" s="60" t="s">
        <v>101</v>
      </c>
      <c r="C39" s="55">
        <v>10.086403492600535</v>
      </c>
      <c r="D39" s="55">
        <v>4.9928423030465963</v>
      </c>
      <c r="E39" s="55">
        <v>0.28257029421232999</v>
      </c>
      <c r="F39" s="55">
        <v>1.9677562552672829E-5</v>
      </c>
      <c r="G39" s="55">
        <v>5.9905866484922274E-4</v>
      </c>
      <c r="H39" s="55">
        <v>0.28256945255284949</v>
      </c>
      <c r="I39" s="55">
        <v>-7.5925451374725395</v>
      </c>
      <c r="J39" s="55">
        <v>0.69584887998574985</v>
      </c>
      <c r="K39" s="55">
        <v>-5.9539424066057389</v>
      </c>
      <c r="L39" s="55">
        <v>75.2</v>
      </c>
    </row>
    <row r="40" spans="1:12" s="55" customFormat="1" ht="15" x14ac:dyDescent="0.25">
      <c r="A40" s="57">
        <v>72</v>
      </c>
      <c r="B40" s="60" t="s">
        <v>102</v>
      </c>
      <c r="C40" s="55">
        <v>21.794238674864278</v>
      </c>
      <c r="D40" s="55">
        <v>4.2174797883512545</v>
      </c>
      <c r="E40" s="55">
        <v>0.28312213958171684</v>
      </c>
      <c r="F40" s="55">
        <v>2.9034657317409812E-5</v>
      </c>
      <c r="G40" s="55">
        <v>1.4075297982929728E-3</v>
      </c>
      <c r="H40" s="55">
        <v>0.28312014362353832</v>
      </c>
      <c r="I40" s="55">
        <v>11.92211686322997</v>
      </c>
      <c r="J40" s="55">
        <v>1.0267396544172414</v>
      </c>
      <c r="K40" s="55">
        <v>13.538725991195655</v>
      </c>
      <c r="L40" s="55">
        <v>75.900000000000006</v>
      </c>
    </row>
    <row r="41" spans="1:12" s="55" customFormat="1" ht="15" x14ac:dyDescent="0.25">
      <c r="A41" s="57">
        <v>73</v>
      </c>
      <c r="B41" s="60" t="s">
        <v>103</v>
      </c>
      <c r="C41" s="55">
        <v>30.845943438598056</v>
      </c>
      <c r="D41" s="55">
        <v>4.4234561209677432</v>
      </c>
      <c r="E41" s="55">
        <v>0.28307058145977465</v>
      </c>
      <c r="F41" s="55">
        <v>2.4140478016537922E-5</v>
      </c>
      <c r="G41" s="55">
        <v>2.061723022562501E-3</v>
      </c>
      <c r="H41" s="55">
        <v>0.28306765396329298</v>
      </c>
      <c r="I41" s="55">
        <v>10.098889961442925</v>
      </c>
      <c r="J41" s="55">
        <v>0.85366897171201828</v>
      </c>
      <c r="K41" s="55">
        <v>11.684469168664613</v>
      </c>
      <c r="L41" s="55">
        <v>76</v>
      </c>
    </row>
    <row r="42" spans="1:12" s="55" customFormat="1" ht="15" x14ac:dyDescent="0.25">
      <c r="A42" s="57">
        <v>74</v>
      </c>
      <c r="B42" s="60" t="s">
        <v>104</v>
      </c>
      <c r="C42" s="55">
        <v>14.441838736570608</v>
      </c>
      <c r="D42" s="55">
        <v>4.9074777048387093</v>
      </c>
      <c r="E42" s="55">
        <v>0.28306706283786504</v>
      </c>
      <c r="F42" s="55">
        <v>2.3542551061415113E-5</v>
      </c>
      <c r="G42" s="55">
        <v>1.0857735065678445E-3</v>
      </c>
      <c r="H42" s="55">
        <v>0.28306543179415156</v>
      </c>
      <c r="I42" s="55">
        <v>9.9744625020781186</v>
      </c>
      <c r="J42" s="55">
        <v>0.83252474711859037</v>
      </c>
      <c r="K42" s="55">
        <v>11.703754618979101</v>
      </c>
      <c r="L42" s="55">
        <v>80.400000000000006</v>
      </c>
    </row>
    <row r="43" spans="1:12" s="55" customFormat="1" ht="15" x14ac:dyDescent="0.25">
      <c r="A43" s="57">
        <v>75</v>
      </c>
      <c r="B43" s="60" t="s">
        <v>105</v>
      </c>
      <c r="C43" s="55">
        <v>14.551325572028549</v>
      </c>
      <c r="D43" s="55">
        <v>4.5693443094982094</v>
      </c>
      <c r="E43" s="55">
        <v>0.28310258456865939</v>
      </c>
      <c r="F43" s="55">
        <v>2.1998584833104916E-5</v>
      </c>
      <c r="G43" s="55">
        <v>1.0273226183586039E-3</v>
      </c>
      <c r="H43" s="55">
        <v>0.28310111047939579</v>
      </c>
      <c r="I43" s="55">
        <v>11.230601646459171</v>
      </c>
      <c r="J43" s="55">
        <v>0.77792615708505153</v>
      </c>
      <c r="K43" s="55">
        <v>12.88557460393136</v>
      </c>
      <c r="L43" s="55">
        <v>76.8</v>
      </c>
    </row>
    <row r="44" spans="1:12" s="55" customFormat="1" ht="15" x14ac:dyDescent="0.25">
      <c r="A44" s="57">
        <v>76</v>
      </c>
      <c r="B44" s="60" t="s">
        <v>106</v>
      </c>
      <c r="C44" s="55">
        <v>30.542125624967266</v>
      </c>
      <c r="D44" s="55">
        <v>6.2303808388888884</v>
      </c>
      <c r="E44" s="55">
        <v>0.28313571154457545</v>
      </c>
      <c r="F44" s="55">
        <v>2.140818592903202E-5</v>
      </c>
      <c r="G44" s="55">
        <v>2.0190108464669156E-3</v>
      </c>
      <c r="H44" s="55">
        <v>0.28313280694746301</v>
      </c>
      <c r="I44" s="55">
        <v>12.402056140723428</v>
      </c>
      <c r="J44" s="55">
        <v>0.75704814360921802</v>
      </c>
      <c r="K44" s="55">
        <v>14.01108384534222</v>
      </c>
      <c r="L44" s="55">
        <v>77</v>
      </c>
    </row>
    <row r="45" spans="1:12" s="55" customFormat="1" ht="15" x14ac:dyDescent="0.25">
      <c r="A45" s="57">
        <v>77</v>
      </c>
      <c r="B45" s="60" t="s">
        <v>107</v>
      </c>
      <c r="C45" s="55">
        <v>28.565689264429238</v>
      </c>
      <c r="D45" s="55">
        <v>4.2110302663082431</v>
      </c>
      <c r="E45" s="55">
        <v>0.28301952822662024</v>
      </c>
      <c r="F45" s="55">
        <v>2.7248113024513374E-5</v>
      </c>
      <c r="G45" s="55">
        <v>1.9511457973773257E-3</v>
      </c>
      <c r="H45" s="55">
        <v>0.28301670666961082</v>
      </c>
      <c r="I45" s="55">
        <v>8.2935172169751326</v>
      </c>
      <c r="J45" s="55">
        <v>0.96356288432852821</v>
      </c>
      <c r="K45" s="55">
        <v>9.9136759926632401</v>
      </c>
      <c r="L45" s="55">
        <v>77.400000000000006</v>
      </c>
    </row>
    <row r="46" spans="1:12" s="55" customFormat="1" ht="15" x14ac:dyDescent="0.25">
      <c r="A46" s="57">
        <v>78</v>
      </c>
      <c r="B46" s="60" t="s">
        <v>108</v>
      </c>
      <c r="C46" s="55">
        <v>17.315244205454178</v>
      </c>
      <c r="D46" s="55">
        <v>4.1455437996415778</v>
      </c>
      <c r="E46" s="55">
        <v>0.28318797301452264</v>
      </c>
      <c r="F46" s="55">
        <v>2.3018694883727049E-5</v>
      </c>
      <c r="G46" s="55">
        <v>1.2861869046058489E-3</v>
      </c>
      <c r="H46" s="55">
        <v>0.28318610343712664</v>
      </c>
      <c r="I46" s="55">
        <v>14.250155224733163</v>
      </c>
      <c r="J46" s="55">
        <v>0.81399985443875167</v>
      </c>
      <c r="K46" s="55">
        <v>15.913909759652789</v>
      </c>
      <c r="L46" s="55">
        <v>77.8</v>
      </c>
    </row>
    <row r="47" spans="1:12" s="55" customFormat="1" ht="15" x14ac:dyDescent="0.25">
      <c r="A47" s="57">
        <v>79</v>
      </c>
      <c r="B47" s="60" t="s">
        <v>109</v>
      </c>
      <c r="C47" s="55">
        <v>26.385217351961781</v>
      </c>
      <c r="D47" s="55">
        <v>4.473880037813621</v>
      </c>
      <c r="E47" s="55">
        <v>0.2830920737746031</v>
      </c>
      <c r="F47" s="55">
        <v>2.5141547479251928E-5</v>
      </c>
      <c r="G47" s="55">
        <v>1.6280395809329794E-3</v>
      </c>
      <c r="H47" s="55">
        <v>0.28308967684654063</v>
      </c>
      <c r="I47" s="55">
        <v>10.858913117848257</v>
      </c>
      <c r="J47" s="55">
        <v>0.88906934523347303</v>
      </c>
      <c r="K47" s="55">
        <v>12.525677632357901</v>
      </c>
      <c r="L47" s="55">
        <v>78.8</v>
      </c>
    </row>
    <row r="48" spans="1:12" s="55" customFormat="1" ht="15" x14ac:dyDescent="0.25">
      <c r="A48" s="57">
        <v>80</v>
      </c>
      <c r="B48" s="60" t="s">
        <v>110</v>
      </c>
      <c r="C48" s="55">
        <v>52.85711692887817</v>
      </c>
      <c r="D48" s="55">
        <v>3.7753577534050184</v>
      </c>
      <c r="E48" s="55">
        <v>0.28318938182739439</v>
      </c>
      <c r="F48" s="55">
        <v>3.3451101417340375E-5</v>
      </c>
      <c r="G48" s="55">
        <v>3.5947150151621242E-3</v>
      </c>
      <c r="H48" s="55">
        <v>0.28318404235609751</v>
      </c>
      <c r="I48" s="55">
        <v>14.299974446818631</v>
      </c>
      <c r="J48" s="55">
        <v>1.1829163999976799</v>
      </c>
      <c r="K48" s="55">
        <v>15.878845702701483</v>
      </c>
      <c r="L48" s="55">
        <v>79.5</v>
      </c>
    </row>
    <row r="49" spans="1:12" s="55" customFormat="1" ht="15" x14ac:dyDescent="0.25">
      <c r="A49" s="57">
        <v>81</v>
      </c>
      <c r="B49" s="60" t="s">
        <v>111</v>
      </c>
      <c r="C49" s="55">
        <v>16.553139374581111</v>
      </c>
      <c r="D49" s="55">
        <v>3.5310002234301083</v>
      </c>
      <c r="E49" s="55">
        <v>0.28297663609120088</v>
      </c>
      <c r="F49" s="55">
        <v>4.1543655464662119E-5</v>
      </c>
      <c r="G49" s="55">
        <v>1.2567406016169497E-3</v>
      </c>
      <c r="H49" s="55">
        <v>0.28297484456208988</v>
      </c>
      <c r="I49" s="55">
        <v>6.7767417366870752</v>
      </c>
      <c r="J49" s="55">
        <v>1.469089784278399</v>
      </c>
      <c r="K49" s="55">
        <v>8.4086090499813082</v>
      </c>
      <c r="L49" s="55">
        <v>76.3</v>
      </c>
    </row>
    <row r="50" spans="1:12" s="55" customFormat="1" ht="15" x14ac:dyDescent="0.25">
      <c r="A50" s="57">
        <v>82</v>
      </c>
      <c r="B50" s="60" t="s">
        <v>112</v>
      </c>
      <c r="C50" s="55">
        <v>27.369866658698257</v>
      </c>
      <c r="D50" s="55">
        <v>3.2533993853763441</v>
      </c>
      <c r="E50" s="55">
        <v>0.28315845883016894</v>
      </c>
      <c r="F50" s="55">
        <v>3.9663134159141386E-5</v>
      </c>
      <c r="G50" s="55">
        <v>1.7848144831190658E-3</v>
      </c>
      <c r="H50" s="55">
        <v>0.28315583108575104</v>
      </c>
      <c r="I50" s="55">
        <v>13.20645826931921</v>
      </c>
      <c r="J50" s="55">
        <v>1.4025897469505111</v>
      </c>
      <c r="K50" s="55">
        <v>14.86546983586523</v>
      </c>
      <c r="L50" s="55">
        <v>78.8</v>
      </c>
    </row>
    <row r="51" spans="1:12" s="55" customFormat="1" ht="15" x14ac:dyDescent="0.25">
      <c r="A51" s="57">
        <v>83</v>
      </c>
      <c r="B51" s="60" t="s">
        <v>113</v>
      </c>
      <c r="C51" s="55">
        <v>22.453163004859842</v>
      </c>
      <c r="D51" s="55">
        <v>4.3193873701792134</v>
      </c>
      <c r="E51" s="55">
        <v>0.28273217906324527</v>
      </c>
      <c r="F51" s="55">
        <v>3.1990160255630181E-5</v>
      </c>
      <c r="G51" s="55">
        <v>1.4399356568680669E-3</v>
      </c>
      <c r="H51" s="55">
        <v>0.28272999176707309</v>
      </c>
      <c r="I51" s="55">
        <v>-1.8678832595342421</v>
      </c>
      <c r="J51" s="55">
        <v>1.1312537884122786</v>
      </c>
      <c r="K51" s="55">
        <v>-0.14038078979594637</v>
      </c>
      <c r="L51" s="55">
        <v>81.3</v>
      </c>
    </row>
    <row r="52" spans="1:12" s="55" customFormat="1" ht="15" x14ac:dyDescent="0.25">
      <c r="A52" s="57">
        <v>84</v>
      </c>
      <c r="B52" s="60" t="s">
        <v>114</v>
      </c>
      <c r="C52" s="55">
        <v>15.485235949108517</v>
      </c>
      <c r="D52" s="55">
        <v>3.1506163028612901</v>
      </c>
      <c r="E52" s="55">
        <v>0.28287901115831104</v>
      </c>
      <c r="F52" s="55">
        <v>4.0103313166664495E-5</v>
      </c>
      <c r="G52" s="55">
        <v>1.0022251533366407E-3</v>
      </c>
      <c r="H52" s="55">
        <v>0.28287747376261602</v>
      </c>
      <c r="I52" s="55">
        <v>3.3244747179317358</v>
      </c>
      <c r="J52" s="55">
        <v>1.4181556011338969</v>
      </c>
      <c r="K52" s="55">
        <v>5.0936868408224534</v>
      </c>
      <c r="L52" s="55">
        <v>82.1</v>
      </c>
    </row>
    <row r="53" spans="1:12" s="55" customFormat="1" ht="15" x14ac:dyDescent="0.25">
      <c r="A53" s="57">
        <v>85</v>
      </c>
      <c r="B53" s="60" t="s">
        <v>115</v>
      </c>
      <c r="C53" s="55">
        <v>20.071764432581894</v>
      </c>
      <c r="D53" s="55">
        <v>2.8316467816021493</v>
      </c>
      <c r="E53" s="55">
        <v>0.28305674882160076</v>
      </c>
      <c r="F53" s="55">
        <v>4.8139532883040694E-5</v>
      </c>
      <c r="G53" s="55">
        <v>1.5561938310680421E-3</v>
      </c>
      <c r="H53" s="55">
        <v>0.28305432381895346</v>
      </c>
      <c r="I53" s="55">
        <v>9.6097325388799781</v>
      </c>
      <c r="J53" s="55">
        <v>1.7023368595570076</v>
      </c>
      <c r="K53" s="55">
        <v>11.377617764369852</v>
      </c>
      <c r="L53" s="55">
        <v>83.4</v>
      </c>
    </row>
    <row r="54" spans="1:12" s="55" customFormat="1" ht="15" x14ac:dyDescent="0.25">
      <c r="A54" s="57">
        <v>86</v>
      </c>
      <c r="B54" s="60" t="s">
        <v>116</v>
      </c>
      <c r="C54" s="55">
        <v>11.904069898480007</v>
      </c>
      <c r="D54" s="55">
        <v>4.1874710980286745</v>
      </c>
      <c r="E54" s="55">
        <v>0.28292732051456526</v>
      </c>
      <c r="F54" s="55">
        <v>2.8016847687214169E-5</v>
      </c>
      <c r="G54" s="55">
        <v>8.3157470302507041E-4</v>
      </c>
      <c r="H54" s="55">
        <v>0.28292714971653071</v>
      </c>
      <c r="I54" s="55">
        <v>5.0328169657243293</v>
      </c>
      <c r="J54" s="55">
        <v>0.99074730580461789</v>
      </c>
      <c r="K54" s="55">
        <v>5.270947706037532</v>
      </c>
      <c r="L54" s="55">
        <v>11</v>
      </c>
    </row>
    <row r="55" spans="1:12" s="55" customFormat="1" ht="15" x14ac:dyDescent="0.25">
      <c r="A55" s="57">
        <v>87</v>
      </c>
      <c r="B55" s="60" t="s">
        <v>117</v>
      </c>
      <c r="C55" s="55">
        <v>29.222415335284317</v>
      </c>
      <c r="D55" s="55">
        <v>3.9321162827956977</v>
      </c>
      <c r="E55" s="55">
        <v>0.28295084688411054</v>
      </c>
      <c r="F55" s="55">
        <v>2.7084844073212113E-5</v>
      </c>
      <c r="G55" s="55">
        <v>1.8713196984704115E-3</v>
      </c>
      <c r="H55" s="55">
        <v>0.28295045903724347</v>
      </c>
      <c r="I55" s="55">
        <v>5.8647694930957783</v>
      </c>
      <c r="J55" s="55">
        <v>0.95778927712508732</v>
      </c>
      <c r="K55" s="55">
        <v>6.0974651487977205</v>
      </c>
      <c r="L55" s="55">
        <v>11.1</v>
      </c>
    </row>
    <row r="56" spans="1:12" s="55" customFormat="1" ht="15" x14ac:dyDescent="0.25">
      <c r="A56" s="57">
        <v>88</v>
      </c>
      <c r="B56" s="60" t="s">
        <v>118</v>
      </c>
      <c r="C56" s="55">
        <v>15.874263704738645</v>
      </c>
      <c r="D56" s="55">
        <v>5.1231093039426536</v>
      </c>
      <c r="E56" s="55">
        <v>0.28296605201326586</v>
      </c>
      <c r="F56" s="55">
        <v>2.4824426221593563E-5</v>
      </c>
      <c r="G56" s="55">
        <v>1.0876892881701624E-3</v>
      </c>
      <c r="H56" s="55">
        <v>0.28296582251816149</v>
      </c>
      <c r="I56" s="55">
        <v>6.4024617029145858</v>
      </c>
      <c r="J56" s="55">
        <v>0.8778551274502</v>
      </c>
      <c r="K56" s="55">
        <v>6.6452111179726714</v>
      </c>
      <c r="L56" s="55">
        <v>11.3</v>
      </c>
    </row>
    <row r="57" spans="1:12" s="55" customFormat="1" ht="15" x14ac:dyDescent="0.25">
      <c r="A57" s="57">
        <v>89</v>
      </c>
      <c r="B57" s="60" t="s">
        <v>119</v>
      </c>
      <c r="C57" s="55">
        <v>11.726468716287217</v>
      </c>
      <c r="D57" s="55">
        <v>4.5256711163082421</v>
      </c>
      <c r="E57" s="55">
        <v>0.28292805265298954</v>
      </c>
      <c r="F57" s="55">
        <v>2.8845953387019951E-5</v>
      </c>
      <c r="G57" s="55">
        <v>7.5795182579143239E-4</v>
      </c>
      <c r="H57" s="55">
        <v>0.28292789273026597</v>
      </c>
      <c r="I57" s="55">
        <v>5.0587072507224384</v>
      </c>
      <c r="J57" s="55">
        <v>1.0200666013782111</v>
      </c>
      <c r="K57" s="55">
        <v>5.3038832960261573</v>
      </c>
      <c r="L57" s="55">
        <v>11.3</v>
      </c>
    </row>
    <row r="58" spans="1:12" s="55" customFormat="1" ht="15" x14ac:dyDescent="0.25">
      <c r="A58" s="57">
        <v>90</v>
      </c>
      <c r="B58" s="60" t="s">
        <v>120</v>
      </c>
      <c r="C58" s="55">
        <v>9.9328241405526558</v>
      </c>
      <c r="D58" s="55">
        <v>4.480886423118279</v>
      </c>
      <c r="E58" s="55">
        <v>0.28298464226232517</v>
      </c>
      <c r="F58" s="55">
        <v>2.265311424807346E-5</v>
      </c>
      <c r="G58" s="55">
        <v>7.0648212740205606E-4</v>
      </c>
      <c r="H58" s="55">
        <v>0.28298449847646284</v>
      </c>
      <c r="I58" s="55">
        <v>7.0598604001337328</v>
      </c>
      <c r="J58" s="55">
        <v>0.80107198925372103</v>
      </c>
      <c r="K58" s="55">
        <v>7.2967753905173183</v>
      </c>
      <c r="L58" s="55">
        <v>10.9</v>
      </c>
    </row>
    <row r="59" spans="1:12" s="55" customFormat="1" ht="15" x14ac:dyDescent="0.25">
      <c r="A59" s="57">
        <v>91</v>
      </c>
      <c r="B59" s="60" t="s">
        <v>121</v>
      </c>
      <c r="C59" s="55">
        <v>10.443090781304923</v>
      </c>
      <c r="D59" s="55">
        <v>4.5465181417562714</v>
      </c>
      <c r="E59" s="55">
        <v>0.2829538274935664</v>
      </c>
      <c r="F59" s="55">
        <v>2.2987794019326138E-5</v>
      </c>
      <c r="G59" s="55">
        <v>6.9355052127070599E-4</v>
      </c>
      <c r="H59" s="55">
        <v>0.2829536863395925</v>
      </c>
      <c r="I59" s="55">
        <v>5.9701714576942955</v>
      </c>
      <c r="J59" s="55">
        <v>0.81290712093506912</v>
      </c>
      <c r="K59" s="55">
        <v>6.2071531687846182</v>
      </c>
      <c r="L59" s="55">
        <v>10.9</v>
      </c>
    </row>
    <row r="60" spans="1:12" s="55" customFormat="1" ht="15" x14ac:dyDescent="0.25">
      <c r="A60" s="57">
        <v>92</v>
      </c>
      <c r="B60" s="60" t="s">
        <v>122</v>
      </c>
      <c r="C60" s="55">
        <v>13.149954602048181</v>
      </c>
      <c r="D60" s="55">
        <v>4.1748650387096768</v>
      </c>
      <c r="E60" s="55">
        <v>0.28296218224122321</v>
      </c>
      <c r="F60" s="55">
        <v>2.1736299459702237E-5</v>
      </c>
      <c r="G60" s="55">
        <v>9.2169026693983348E-4</v>
      </c>
      <c r="H60" s="55">
        <v>0.28296198432846881</v>
      </c>
      <c r="I60" s="55">
        <v>6.2656166778007893</v>
      </c>
      <c r="J60" s="55">
        <v>0.76865107624835005</v>
      </c>
      <c r="K60" s="55">
        <v>6.5139201399810887</v>
      </c>
      <c r="L60" s="55">
        <v>11.5</v>
      </c>
    </row>
    <row r="61" spans="1:12" s="55" customFormat="1" ht="15" x14ac:dyDescent="0.25">
      <c r="A61" s="57">
        <v>93</v>
      </c>
      <c r="B61" s="60" t="s">
        <v>123</v>
      </c>
      <c r="C61" s="55">
        <v>13.099691675122275</v>
      </c>
      <c r="D61" s="55">
        <v>4.8060467277777779</v>
      </c>
      <c r="E61" s="55">
        <v>0.28288480169879537</v>
      </c>
      <c r="F61" s="55">
        <v>3.0061413616865068E-5</v>
      </c>
      <c r="G61" s="55">
        <v>9.2919668644661187E-4</v>
      </c>
      <c r="H61" s="55">
        <v>0.28288460217420214</v>
      </c>
      <c r="I61" s="55">
        <v>3.5292430219202586</v>
      </c>
      <c r="J61" s="55">
        <v>1.0630483801077339</v>
      </c>
      <c r="K61" s="55">
        <v>3.7774196673900917</v>
      </c>
      <c r="L61" s="55">
        <v>11.5</v>
      </c>
    </row>
    <row r="62" spans="1:12" s="55" customFormat="1" ht="15" x14ac:dyDescent="0.25">
      <c r="A62" s="57">
        <v>94</v>
      </c>
      <c r="B62" s="60" t="s">
        <v>124</v>
      </c>
      <c r="C62" s="55">
        <v>19.56849910397294</v>
      </c>
      <c r="D62" s="55">
        <v>5.2471865100358412</v>
      </c>
      <c r="E62" s="55">
        <v>0.282996192195407</v>
      </c>
      <c r="F62" s="55">
        <v>2.641125142888826E-5</v>
      </c>
      <c r="G62" s="55">
        <v>1.1500893878058206E-3</v>
      </c>
      <c r="H62" s="55">
        <v>0.28299594523895455</v>
      </c>
      <c r="I62" s="55">
        <v>7.468295539261316</v>
      </c>
      <c r="J62" s="55">
        <v>0.93396932046907466</v>
      </c>
      <c r="K62" s="55">
        <v>7.714895332187055</v>
      </c>
      <c r="L62" s="55">
        <v>11.5</v>
      </c>
    </row>
    <row r="63" spans="1:12" s="55" customFormat="1" ht="15" x14ac:dyDescent="0.25">
      <c r="A63" s="57">
        <v>95</v>
      </c>
      <c r="B63" s="60" t="s">
        <v>125</v>
      </c>
      <c r="C63" s="55">
        <v>9.9874408552390825</v>
      </c>
      <c r="D63" s="55">
        <v>4.4086606499999998</v>
      </c>
      <c r="E63" s="55">
        <v>0.28294165304477942</v>
      </c>
      <c r="F63" s="55">
        <v>2.7437818160913694E-5</v>
      </c>
      <c r="G63" s="55">
        <v>6.9977429535754074E-4</v>
      </c>
      <c r="H63" s="55">
        <v>0.28294150278360902</v>
      </c>
      <c r="I63" s="55">
        <v>5.5396518478501022</v>
      </c>
      <c r="J63" s="55">
        <v>0.97027134257077208</v>
      </c>
      <c r="K63" s="55">
        <v>5.789621912315468</v>
      </c>
      <c r="L63" s="55">
        <v>11.5</v>
      </c>
    </row>
    <row r="64" spans="1:12" s="55" customFormat="1" ht="15" x14ac:dyDescent="0.25">
      <c r="A64" s="57">
        <v>96</v>
      </c>
      <c r="B64" s="60" t="s">
        <v>126</v>
      </c>
      <c r="C64" s="55">
        <v>31.621281164044678</v>
      </c>
      <c r="D64" s="55">
        <v>5.3040548245519714</v>
      </c>
      <c r="E64" s="55">
        <v>0.28290331997837492</v>
      </c>
      <c r="F64" s="55">
        <v>2.5502429594997045E-5</v>
      </c>
      <c r="G64" s="55">
        <v>2.0292959405397823E-3</v>
      </c>
      <c r="H64" s="55">
        <v>0.28290235742149972</v>
      </c>
      <c r="I64" s="55">
        <v>4.1840966944817204</v>
      </c>
      <c r="J64" s="55">
        <v>0.9018310587527445</v>
      </c>
      <c r="K64" s="55">
        <v>4.7139147313246532</v>
      </c>
      <c r="L64" s="55">
        <v>25.4</v>
      </c>
    </row>
    <row r="65" spans="1:12" s="55" customFormat="1" ht="15" x14ac:dyDescent="0.25">
      <c r="A65" s="57">
        <v>97</v>
      </c>
      <c r="B65" s="60" t="s">
        <v>127</v>
      </c>
      <c r="C65" s="55">
        <v>42.755879528992295</v>
      </c>
      <c r="D65" s="55">
        <v>3.5149271136200713</v>
      </c>
      <c r="E65" s="55">
        <v>0.28292816428662143</v>
      </c>
      <c r="F65" s="55">
        <v>3.0642107260030375E-5</v>
      </c>
      <c r="G65" s="55">
        <v>3.0618311133814905E-3</v>
      </c>
      <c r="H65" s="55">
        <v>0.28292671196686364</v>
      </c>
      <c r="I65" s="55">
        <v>5.0626549011245636</v>
      </c>
      <c r="J65" s="55">
        <v>1.0835831907640703</v>
      </c>
      <c r="K65" s="55">
        <v>5.5752022126664968</v>
      </c>
      <c r="L65" s="55">
        <v>25.4</v>
      </c>
    </row>
    <row r="66" spans="1:12" s="55" customFormat="1" ht="15" x14ac:dyDescent="0.25">
      <c r="A66" s="57">
        <v>98</v>
      </c>
      <c r="B66" s="60" t="s">
        <v>128</v>
      </c>
      <c r="C66" s="55">
        <v>21.030007510481553</v>
      </c>
      <c r="D66" s="55">
        <v>5.4455284051971331</v>
      </c>
      <c r="E66" s="55">
        <v>0.28291435387628311</v>
      </c>
      <c r="F66" s="55">
        <v>2.0081051123225854E-5</v>
      </c>
      <c r="G66" s="55">
        <v>1.3878676251617415E-3</v>
      </c>
      <c r="H66" s="55">
        <v>0.28291370075314143</v>
      </c>
      <c r="I66" s="55">
        <v>4.5742835116113767</v>
      </c>
      <c r="J66" s="55">
        <v>0.71011726658909424</v>
      </c>
      <c r="K66" s="55">
        <v>5.110625238371469</v>
      </c>
      <c r="L66" s="55">
        <v>25.2</v>
      </c>
    </row>
    <row r="67" spans="1:12" s="55" customFormat="1" ht="15" x14ac:dyDescent="0.25">
      <c r="A67" s="57">
        <v>99</v>
      </c>
      <c r="B67" s="60" t="s">
        <v>129</v>
      </c>
      <c r="C67" s="55">
        <v>28.111317128453397</v>
      </c>
      <c r="D67" s="55">
        <v>5.2303513247311848</v>
      </c>
      <c r="E67" s="55">
        <v>0.28290668191920781</v>
      </c>
      <c r="F67" s="55">
        <v>1.9315367952974165E-5</v>
      </c>
      <c r="G67" s="55">
        <v>1.9065583619216702E-3</v>
      </c>
      <c r="H67" s="55">
        <v>0.28290579538658583</v>
      </c>
      <c r="I67" s="55">
        <v>4.3029835107177838</v>
      </c>
      <c r="J67" s="55">
        <v>0.68304075368175177</v>
      </c>
      <c r="K67" s="55">
        <v>4.8243939455483442</v>
      </c>
      <c r="L67" s="55">
        <v>24.9</v>
      </c>
    </row>
    <row r="68" spans="1:12" s="55" customFormat="1" ht="15" x14ac:dyDescent="0.25">
      <c r="A68" s="57">
        <v>100</v>
      </c>
      <c r="B68" s="60" t="s">
        <v>130</v>
      </c>
      <c r="C68" s="55">
        <v>54.870028405207599</v>
      </c>
      <c r="D68" s="55">
        <v>4.5534069082437272</v>
      </c>
      <c r="E68" s="55">
        <v>0.282891918956999</v>
      </c>
      <c r="F68" s="55">
        <v>3.6047832628334216E-5</v>
      </c>
      <c r="G68" s="55">
        <v>3.3992351273548324E-3</v>
      </c>
      <c r="H68" s="55">
        <v>0.28289030659624037</v>
      </c>
      <c r="I68" s="55">
        <v>3.7809274536826365</v>
      </c>
      <c r="J68" s="55">
        <v>1.2747434492044185</v>
      </c>
      <c r="K68" s="55">
        <v>4.2877427465626283</v>
      </c>
      <c r="L68" s="55">
        <v>25.4</v>
      </c>
    </row>
    <row r="69" spans="1:12" s="55" customFormat="1" ht="15" x14ac:dyDescent="0.25">
      <c r="A69" s="57">
        <v>101</v>
      </c>
      <c r="B69" s="60" t="s">
        <v>131</v>
      </c>
      <c r="C69" s="55">
        <v>20.447168022754667</v>
      </c>
      <c r="D69" s="55">
        <v>10.738836652688171</v>
      </c>
      <c r="E69" s="55">
        <v>0.28316869625370772</v>
      </c>
      <c r="F69" s="55">
        <v>4.4875330662857636E-5</v>
      </c>
      <c r="G69" s="55">
        <v>1.470715692761689E-3</v>
      </c>
      <c r="H69" s="55">
        <v>0.28316799040704893</v>
      </c>
      <c r="I69" s="55">
        <v>13.568479718080173</v>
      </c>
      <c r="J69" s="55">
        <v>1.5869063303508568</v>
      </c>
      <c r="K69" s="55">
        <v>14.114573075965087</v>
      </c>
      <c r="L69" s="55">
        <v>25.7</v>
      </c>
    </row>
    <row r="70" spans="1:12" s="55" customFormat="1" ht="15" x14ac:dyDescent="0.25">
      <c r="A70" s="57">
        <v>102</v>
      </c>
      <c r="B70" s="60" t="s">
        <v>132</v>
      </c>
      <c r="C70" s="55">
        <v>26.138871312585835</v>
      </c>
      <c r="D70" s="55">
        <v>4.7941141164874557</v>
      </c>
      <c r="E70" s="55">
        <v>0.28294212628373694</v>
      </c>
      <c r="F70" s="55">
        <v>2.5641180258223499E-5</v>
      </c>
      <c r="G70" s="55">
        <v>1.7994930603620709E-3</v>
      </c>
      <c r="H70" s="55">
        <v>0.28294125256177166</v>
      </c>
      <c r="I70" s="55">
        <v>5.5563867863184235</v>
      </c>
      <c r="J70" s="55">
        <v>0.90673763665671814</v>
      </c>
      <c r="K70" s="55">
        <v>6.1027490534448781</v>
      </c>
      <c r="L70" s="55">
        <v>26</v>
      </c>
    </row>
    <row r="71" spans="1:12" s="55" customFormat="1" ht="15" x14ac:dyDescent="0.25">
      <c r="A71" s="57">
        <v>103</v>
      </c>
      <c r="B71" s="60" t="s">
        <v>133</v>
      </c>
      <c r="C71" s="55">
        <v>50.926482195390868</v>
      </c>
      <c r="D71" s="55">
        <v>3.9046894345878131</v>
      </c>
      <c r="E71" s="55">
        <v>0.28293624163275011</v>
      </c>
      <c r="F71" s="55">
        <v>3.0804038352910784E-5</v>
      </c>
      <c r="G71" s="55">
        <v>3.3583957559715659E-3</v>
      </c>
      <c r="H71" s="55">
        <v>0.28293460473136939</v>
      </c>
      <c r="I71" s="55">
        <v>5.3482904945489906</v>
      </c>
      <c r="J71" s="55">
        <v>1.0893094878761111</v>
      </c>
      <c r="K71" s="55">
        <v>5.8698720705008256</v>
      </c>
      <c r="L71" s="55">
        <v>26.1</v>
      </c>
    </row>
    <row r="72" spans="1:12" s="55" customFormat="1" ht="15" x14ac:dyDescent="0.25">
      <c r="A72" s="57">
        <v>104</v>
      </c>
      <c r="B72" s="60" t="s">
        <v>134</v>
      </c>
      <c r="C72" s="55">
        <v>31.882404689054628</v>
      </c>
      <c r="D72" s="55">
        <v>5.456989289605735</v>
      </c>
      <c r="E72" s="55">
        <v>0.28289128639063654</v>
      </c>
      <c r="F72" s="55">
        <v>2.6870371246643777E-5</v>
      </c>
      <c r="G72" s="55">
        <v>2.0397840065500094E-3</v>
      </c>
      <c r="H72" s="55">
        <v>0.28289028075776529</v>
      </c>
      <c r="I72" s="55">
        <v>3.7585582911581206</v>
      </c>
      <c r="J72" s="55">
        <v>0.95020497008713178</v>
      </c>
      <c r="K72" s="55">
        <v>4.3090338797990846</v>
      </c>
      <c r="L72" s="55">
        <v>26.4</v>
      </c>
    </row>
    <row r="73" spans="1:12" s="55" customFormat="1" ht="15" x14ac:dyDescent="0.25">
      <c r="A73" s="57">
        <v>105</v>
      </c>
      <c r="B73" s="60" t="s">
        <v>135</v>
      </c>
      <c r="C73" s="55">
        <v>50.73957565976972</v>
      </c>
      <c r="D73" s="55">
        <v>6.3019853516129052</v>
      </c>
      <c r="E73" s="55">
        <v>0.28292150725004561</v>
      </c>
      <c r="F73" s="55">
        <v>2.0831635320337945E-5</v>
      </c>
      <c r="G73" s="55">
        <v>3.1637737790657936E-3</v>
      </c>
      <c r="H73" s="55">
        <v>0.28292006567089878</v>
      </c>
      <c r="I73" s="55">
        <v>4.8272450817976598</v>
      </c>
      <c r="J73" s="55">
        <v>0.73665984123394423</v>
      </c>
      <c r="K73" s="55">
        <v>5.3179522380153443</v>
      </c>
      <c r="L73" s="55">
        <v>24.4</v>
      </c>
    </row>
    <row r="74" spans="1:12" s="55" customFormat="1" ht="15" x14ac:dyDescent="0.25">
      <c r="A74" s="57">
        <v>106</v>
      </c>
      <c r="B74" s="60" t="s">
        <v>136</v>
      </c>
      <c r="C74" s="55">
        <v>20.304051111653273</v>
      </c>
      <c r="D74" s="55">
        <v>4.5650546874551967</v>
      </c>
      <c r="E74" s="55">
        <v>0.2828798851086225</v>
      </c>
      <c r="F74" s="55">
        <v>3.098173002807731E-5</v>
      </c>
      <c r="G74" s="55">
        <v>1.2140343137616865E-3</v>
      </c>
      <c r="H74" s="55">
        <v>0.28287922308037927</v>
      </c>
      <c r="I74" s="55">
        <v>3.3553798335295149</v>
      </c>
      <c r="J74" s="55">
        <v>1.0955931194378543</v>
      </c>
      <c r="K74" s="55">
        <v>3.9801572698427989</v>
      </c>
      <c r="L74" s="55">
        <v>29.2</v>
      </c>
    </row>
    <row r="75" spans="1:12" s="55" customFormat="1" ht="15" x14ac:dyDescent="0.25">
      <c r="A75" s="57">
        <v>107</v>
      </c>
      <c r="B75" s="60" t="s">
        <v>137</v>
      </c>
      <c r="C75" s="55">
        <v>35.435687006537471</v>
      </c>
      <c r="D75" s="55">
        <v>5.6586924193548382</v>
      </c>
      <c r="E75" s="55">
        <v>0.28284590567323292</v>
      </c>
      <c r="F75" s="55">
        <v>2.3495306457088541E-5</v>
      </c>
      <c r="G75" s="55">
        <v>2.0503285327409834E-3</v>
      </c>
      <c r="H75" s="55">
        <v>0.28284477994307472</v>
      </c>
      <c r="I75" s="55">
        <v>2.1537801945981094</v>
      </c>
      <c r="J75" s="55">
        <v>0.83085405722105321</v>
      </c>
      <c r="K75" s="55">
        <v>2.7665216381822511</v>
      </c>
      <c r="L75" s="55">
        <v>29.4</v>
      </c>
    </row>
    <row r="76" spans="1:12" s="55" customFormat="1" ht="15" x14ac:dyDescent="0.25">
      <c r="A76" s="57">
        <v>108</v>
      </c>
      <c r="B76" s="60" t="s">
        <v>138</v>
      </c>
      <c r="C76" s="55">
        <v>10.398014443660042</v>
      </c>
      <c r="D76" s="55">
        <v>4.1723130360215048</v>
      </c>
      <c r="E76" s="55">
        <v>0.28280290547978126</v>
      </c>
      <c r="F76" s="55">
        <v>2.4843639398389218E-5</v>
      </c>
      <c r="G76" s="55">
        <v>6.2160668511383309E-4</v>
      </c>
      <c r="H76" s="55">
        <v>0.28280256418745625</v>
      </c>
      <c r="I76" s="55">
        <v>0.63318350624230746</v>
      </c>
      <c r="J76" s="55">
        <v>0.87853455446262885</v>
      </c>
      <c r="K76" s="55">
        <v>1.2735672797137276</v>
      </c>
      <c r="L76" s="55">
        <v>29.4</v>
      </c>
    </row>
    <row r="77" spans="1:12" s="55" customFormat="1" ht="15" x14ac:dyDescent="0.25">
      <c r="A77" s="57">
        <v>109</v>
      </c>
      <c r="B77" s="60" t="s">
        <v>139</v>
      </c>
      <c r="C77" s="55">
        <v>6.8973840115461238</v>
      </c>
      <c r="D77" s="55">
        <v>4.4684712824372754</v>
      </c>
      <c r="E77" s="55">
        <v>0.2828195316962076</v>
      </c>
      <c r="F77" s="55">
        <v>2.6589668096426413E-5</v>
      </c>
      <c r="G77" s="55">
        <v>4.0913457086222491E-4</v>
      </c>
      <c r="H77" s="55">
        <v>0.28281930400430882</v>
      </c>
      <c r="I77" s="55">
        <v>1.221128992259235</v>
      </c>
      <c r="J77" s="55">
        <v>0.94027858961620581</v>
      </c>
      <c r="K77" s="55">
        <v>1.8744490778765943</v>
      </c>
      <c r="L77" s="55">
        <v>29.8</v>
      </c>
    </row>
    <row r="78" spans="1:12" s="55" customFormat="1" ht="15" x14ac:dyDescent="0.25">
      <c r="A78" s="57">
        <v>110</v>
      </c>
      <c r="B78" s="60" t="s">
        <v>140</v>
      </c>
      <c r="C78" s="55">
        <v>38.530998448784018</v>
      </c>
      <c r="D78" s="55">
        <v>4.3083048815412184</v>
      </c>
      <c r="E78" s="55">
        <v>0.28282574281116718</v>
      </c>
      <c r="F78" s="55">
        <v>2.5884995563963291E-5</v>
      </c>
      <c r="G78" s="55">
        <v>2.2363377553477563E-3</v>
      </c>
      <c r="H78" s="55">
        <v>0.28282324462178654</v>
      </c>
      <c r="I78" s="55">
        <v>1.4407698840868122</v>
      </c>
      <c r="J78" s="55">
        <v>0.91535956871613422</v>
      </c>
      <c r="K78" s="55">
        <v>2.6800886829425608</v>
      </c>
      <c r="L78" s="55">
        <v>59.8</v>
      </c>
    </row>
    <row r="79" spans="1:12" s="55" customFormat="1" ht="15" x14ac:dyDescent="0.25">
      <c r="A79" s="57">
        <v>111</v>
      </c>
      <c r="B79" s="60" t="s">
        <v>141</v>
      </c>
      <c r="C79" s="55">
        <v>28.776851600822134</v>
      </c>
      <c r="D79" s="55">
        <v>4.0246043051344076</v>
      </c>
      <c r="E79" s="55">
        <v>0.28288509652575555</v>
      </c>
      <c r="F79" s="55">
        <v>2.3608401571736843E-5</v>
      </c>
      <c r="G79" s="55">
        <v>1.8582250756444898E-3</v>
      </c>
      <c r="H79" s="55">
        <v>0.2828840554423625</v>
      </c>
      <c r="I79" s="55">
        <v>3.539668856393785</v>
      </c>
      <c r="J79" s="55">
        <v>0.83485338938427134</v>
      </c>
      <c r="K79" s="55">
        <v>4.1688180545174092</v>
      </c>
      <c r="L79" s="55">
        <v>30</v>
      </c>
    </row>
    <row r="80" spans="1:12" s="55" customFormat="1" ht="15" x14ac:dyDescent="0.25">
      <c r="A80" s="57">
        <v>112</v>
      </c>
      <c r="B80" s="60" t="s">
        <v>142</v>
      </c>
      <c r="C80" s="55">
        <v>15.100549763329804</v>
      </c>
      <c r="D80" s="55">
        <v>4.9712752157706106</v>
      </c>
      <c r="E80" s="55">
        <v>0.28285818277190955</v>
      </c>
      <c r="F80" s="55">
        <v>2.5226154146513986E-5</v>
      </c>
      <c r="G80" s="55">
        <v>9.4665041331974003E-4</v>
      </c>
      <c r="H80" s="55">
        <v>0.28285765063610935</v>
      </c>
      <c r="I80" s="55">
        <v>2.5879297667685819</v>
      </c>
      <c r="J80" s="55">
        <v>0.89206125312601969</v>
      </c>
      <c r="K80" s="55">
        <v>3.2372349365705766</v>
      </c>
      <c r="L80" s="55">
        <v>30.1</v>
      </c>
    </row>
    <row r="81" spans="1:12" s="55" customFormat="1" ht="15" x14ac:dyDescent="0.25">
      <c r="A81" s="57">
        <v>113</v>
      </c>
      <c r="B81" s="60" t="s">
        <v>143</v>
      </c>
      <c r="C81" s="55">
        <v>10.205299714722482</v>
      </c>
      <c r="D81" s="55">
        <v>5.0285557327956996</v>
      </c>
      <c r="E81" s="55">
        <v>0.28298288921805476</v>
      </c>
      <c r="F81" s="55">
        <v>2.5503642412035565E-5</v>
      </c>
      <c r="G81" s="55">
        <v>6.4231112656702347E-4</v>
      </c>
      <c r="H81" s="55">
        <v>0.28298252815895575</v>
      </c>
      <c r="I81" s="55">
        <v>6.9978682764193501</v>
      </c>
      <c r="J81" s="55">
        <v>0.90187394706342516</v>
      </c>
      <c r="K81" s="55">
        <v>7.6535181218906345</v>
      </c>
      <c r="L81" s="55">
        <v>30.1</v>
      </c>
    </row>
    <row r="82" spans="1:12" s="55" customFormat="1" ht="15" x14ac:dyDescent="0.25">
      <c r="A82" s="57">
        <v>114</v>
      </c>
      <c r="B82" s="60" t="s">
        <v>144</v>
      </c>
      <c r="C82" s="55">
        <v>18.661324087501328</v>
      </c>
      <c r="D82" s="55">
        <v>4.6376981179211469</v>
      </c>
      <c r="E82" s="55">
        <v>0.28291211042514913</v>
      </c>
      <c r="F82" s="55">
        <v>2.1927529799403098E-5</v>
      </c>
      <c r="G82" s="55">
        <v>1.2208489821844432E-3</v>
      </c>
      <c r="H82" s="55">
        <v>0.28291142187488832</v>
      </c>
      <c r="I82" s="55">
        <v>4.4949493484147673</v>
      </c>
      <c r="J82" s="55">
        <v>0.77541346957588075</v>
      </c>
      <c r="K82" s="55">
        <v>5.1410711874444459</v>
      </c>
      <c r="L82" s="55">
        <v>30.2</v>
      </c>
    </row>
    <row r="83" spans="1:12" s="55" customFormat="1" ht="15" x14ac:dyDescent="0.25">
      <c r="A83" s="57">
        <v>115</v>
      </c>
      <c r="B83" s="60" t="s">
        <v>145</v>
      </c>
      <c r="C83" s="55">
        <v>8.5680559463162744</v>
      </c>
      <c r="D83" s="55">
        <v>4.4880598455197127</v>
      </c>
      <c r="E83" s="55">
        <v>0.28287821263017909</v>
      </c>
      <c r="F83" s="55">
        <v>2.4580926629431293E-5</v>
      </c>
      <c r="G83" s="55">
        <v>6.2556941836111742E-4</v>
      </c>
      <c r="H83" s="55">
        <v>0.2828780958254653</v>
      </c>
      <c r="I83" s="55">
        <v>3.2962367232736156</v>
      </c>
      <c r="J83" s="55">
        <v>0.86924435982904669</v>
      </c>
      <c r="K83" s="55">
        <v>3.5140384285514692</v>
      </c>
      <c r="L83" s="55">
        <v>10</v>
      </c>
    </row>
    <row r="84" spans="1:12" s="55" customFormat="1" ht="15" x14ac:dyDescent="0.25">
      <c r="A84" s="57">
        <v>116</v>
      </c>
      <c r="B84" s="60" t="s">
        <v>146</v>
      </c>
      <c r="C84" s="55">
        <v>7.1508493136690943</v>
      </c>
      <c r="D84" s="55">
        <v>5.0898037487455197</v>
      </c>
      <c r="E84" s="55">
        <v>0.2828615753935656</v>
      </c>
      <c r="F84" s="55">
        <v>2.1240943287407941E-5</v>
      </c>
      <c r="G84" s="55">
        <v>5.2149514795894725E-4</v>
      </c>
      <c r="H84" s="55">
        <v>0.28286147802133205</v>
      </c>
      <c r="I84" s="55">
        <v>2.7079015352859948</v>
      </c>
      <c r="J84" s="55">
        <v>0.75113401656556888</v>
      </c>
      <c r="K84" s="55">
        <v>2.9263773851972985</v>
      </c>
      <c r="L84" s="55">
        <v>10</v>
      </c>
    </row>
    <row r="85" spans="1:12" s="55" customFormat="1" ht="15" x14ac:dyDescent="0.25">
      <c r="A85" s="57">
        <v>117</v>
      </c>
      <c r="B85" s="60" t="s">
        <v>147</v>
      </c>
      <c r="C85" s="55">
        <v>20.312639793029895</v>
      </c>
      <c r="D85" s="55">
        <v>4.944670210931899</v>
      </c>
      <c r="E85" s="55">
        <v>0.28287377707259809</v>
      </c>
      <c r="F85" s="55">
        <v>2.1874348156632163E-5</v>
      </c>
      <c r="G85" s="55">
        <v>1.3832651746061226E-3</v>
      </c>
      <c r="H85" s="55">
        <v>0.28287351879288031</v>
      </c>
      <c r="I85" s="55">
        <v>3.1393840761739789</v>
      </c>
      <c r="J85" s="55">
        <v>0.77353283083114732</v>
      </c>
      <c r="K85" s="55">
        <v>3.3521792729862554</v>
      </c>
      <c r="L85" s="55">
        <v>10</v>
      </c>
    </row>
    <row r="86" spans="1:12" s="55" customFormat="1" ht="15" x14ac:dyDescent="0.25">
      <c r="A86" s="57">
        <v>118</v>
      </c>
      <c r="B86" s="60" t="s">
        <v>148</v>
      </c>
      <c r="C86" s="55">
        <v>9.9365096012397558</v>
      </c>
      <c r="D86" s="55">
        <v>4.7671183186379924</v>
      </c>
      <c r="E86" s="55">
        <v>0.28286480846162482</v>
      </c>
      <c r="F86" s="55">
        <v>2.4770701941179483E-5</v>
      </c>
      <c r="G86" s="55">
        <v>6.9443615805770222E-4</v>
      </c>
      <c r="H86" s="55">
        <v>0.28286467879829041</v>
      </c>
      <c r="I86" s="55">
        <v>2.822231081025528</v>
      </c>
      <c r="J86" s="55">
        <v>0.87595529965067698</v>
      </c>
      <c r="K86" s="55">
        <v>3.039567546292421</v>
      </c>
      <c r="L86" s="55">
        <v>10</v>
      </c>
    </row>
    <row r="87" spans="1:12" s="55" customFormat="1" ht="15" x14ac:dyDescent="0.25">
      <c r="A87" s="57">
        <v>119</v>
      </c>
      <c r="B87" s="60" t="s">
        <v>149</v>
      </c>
      <c r="C87" s="55">
        <v>13.243435184576217</v>
      </c>
      <c r="D87" s="55">
        <v>5.3478487915770607</v>
      </c>
      <c r="E87" s="55">
        <v>0.28284731125100859</v>
      </c>
      <c r="F87" s="55">
        <v>2.1203649104379757E-5</v>
      </c>
      <c r="G87" s="55">
        <v>9.1670549035797056E-4</v>
      </c>
      <c r="H87" s="55">
        <v>0.28284714008611578</v>
      </c>
      <c r="I87" s="55">
        <v>2.20348501542178</v>
      </c>
      <c r="J87" s="55">
        <v>0.74981519898154048</v>
      </c>
      <c r="K87" s="55">
        <v>2.4193401195526931</v>
      </c>
      <c r="L87" s="55">
        <v>10</v>
      </c>
    </row>
    <row r="88" spans="1:12" s="55" customFormat="1" ht="15" x14ac:dyDescent="0.25">
      <c r="A88" s="57">
        <v>120</v>
      </c>
      <c r="B88" s="60" t="s">
        <v>150</v>
      </c>
      <c r="C88" s="55">
        <v>17.291081305602809</v>
      </c>
      <c r="D88" s="55">
        <v>4.8756204856630827</v>
      </c>
      <c r="E88" s="55">
        <v>0.28285020170177888</v>
      </c>
      <c r="F88" s="55">
        <v>2.7077766333491861E-5</v>
      </c>
      <c r="G88" s="55">
        <v>1.1827845838950017E-3</v>
      </c>
      <c r="H88" s="55">
        <v>0.28284998085528168</v>
      </c>
      <c r="I88" s="55">
        <v>2.3056987385783323</v>
      </c>
      <c r="J88" s="55">
        <v>0.95753899016948196</v>
      </c>
      <c r="K88" s="55">
        <v>2.5197992029890592</v>
      </c>
      <c r="L88" s="55">
        <v>10</v>
      </c>
    </row>
    <row r="89" spans="1:12" s="55" customFormat="1" ht="15" x14ac:dyDescent="0.25">
      <c r="A89" s="57">
        <v>121</v>
      </c>
      <c r="B89" s="60" t="s">
        <v>151</v>
      </c>
      <c r="C89" s="55">
        <v>11.995278163487972</v>
      </c>
      <c r="D89" s="55">
        <v>4.8698506489247304</v>
      </c>
      <c r="E89" s="55">
        <v>0.28285959491121443</v>
      </c>
      <c r="F89" s="55">
        <v>2.2900245566250197E-5</v>
      </c>
      <c r="G89" s="55">
        <v>8.0773397585386E-4</v>
      </c>
      <c r="H89" s="55">
        <v>0.28285944409320274</v>
      </c>
      <c r="I89" s="55">
        <v>2.6378666200255196</v>
      </c>
      <c r="J89" s="55">
        <v>0.80981118398160135</v>
      </c>
      <c r="K89" s="55">
        <v>2.8544508949712721</v>
      </c>
      <c r="L89" s="55">
        <v>10</v>
      </c>
    </row>
    <row r="90" spans="1:12" s="55" customFormat="1" ht="15" x14ac:dyDescent="0.25">
      <c r="A90" s="57">
        <v>122</v>
      </c>
      <c r="B90" s="60" t="s">
        <v>152</v>
      </c>
      <c r="C90" s="55">
        <v>7.8433903669125318</v>
      </c>
      <c r="D90" s="55">
        <v>5.2653128016129038</v>
      </c>
      <c r="E90" s="55">
        <v>0.28288395746801731</v>
      </c>
      <c r="F90" s="55">
        <v>2.6004619367451787E-5</v>
      </c>
      <c r="G90" s="55">
        <v>5.4433601297764009E-4</v>
      </c>
      <c r="H90" s="55">
        <v>0.2828838548145301</v>
      </c>
      <c r="I90" s="55">
        <v>3.4993888649426097</v>
      </c>
      <c r="J90" s="55">
        <v>0.91958977199713132</v>
      </c>
      <c r="K90" s="55">
        <v>3.7199151383182638</v>
      </c>
      <c r="L90" s="55">
        <v>10.1</v>
      </c>
    </row>
    <row r="91" spans="1:12" s="55" customFormat="1" ht="15" x14ac:dyDescent="0.25">
      <c r="A91" s="57">
        <v>123</v>
      </c>
      <c r="B91" s="60" t="s">
        <v>153</v>
      </c>
      <c r="C91" s="55">
        <v>22.483198690565036</v>
      </c>
      <c r="D91" s="55">
        <v>5.4474448103942654</v>
      </c>
      <c r="E91" s="55">
        <v>0.2827854630359164</v>
      </c>
      <c r="F91" s="55">
        <v>2.7526892751303198E-5</v>
      </c>
      <c r="G91" s="55">
        <v>1.5108224112486087E-3</v>
      </c>
      <c r="H91" s="55">
        <v>0.28278517811780451</v>
      </c>
      <c r="I91" s="55">
        <v>1.6374132871810332E-2</v>
      </c>
      <c r="J91" s="55">
        <v>0.97342124763866167</v>
      </c>
      <c r="K91" s="55">
        <v>0.2303768723721511</v>
      </c>
      <c r="L91" s="55">
        <v>10.1</v>
      </c>
    </row>
    <row r="92" spans="1:12" s="55" customFormat="1" ht="15" x14ac:dyDescent="0.25">
      <c r="A92" s="57">
        <v>124</v>
      </c>
      <c r="B92" s="60" t="s">
        <v>154</v>
      </c>
      <c r="C92" s="55">
        <v>9.7705177671961643</v>
      </c>
      <c r="D92" s="55">
        <v>5.1036011413978466</v>
      </c>
      <c r="E92" s="55">
        <v>0.28287445007368467</v>
      </c>
      <c r="F92" s="55">
        <v>3.2282487402908053E-5</v>
      </c>
      <c r="G92" s="55">
        <v>6.8430474491073818E-4</v>
      </c>
      <c r="H92" s="55">
        <v>0.282874323579896</v>
      </c>
      <c r="I92" s="55">
        <v>3.1631831138367872</v>
      </c>
      <c r="J92" s="55">
        <v>1.1415912231149683</v>
      </c>
      <c r="K92" s="55">
        <v>3.3784196827135737</v>
      </c>
      <c r="L92" s="55">
        <v>9.9</v>
      </c>
    </row>
    <row r="93" spans="1:12" s="55" customFormat="1" ht="15" x14ac:dyDescent="0.25">
      <c r="A93" s="58">
        <v>1</v>
      </c>
      <c r="B93" s="61" t="s">
        <v>5</v>
      </c>
      <c r="C93" s="55">
        <v>17.261072648069494</v>
      </c>
      <c r="D93" s="55">
        <v>4.679870544802867</v>
      </c>
      <c r="E93" s="63">
        <v>0.28304765461039216</v>
      </c>
      <c r="F93" s="63">
        <v>1.9738633467107213E-5</v>
      </c>
      <c r="G93" s="63">
        <v>1.2559143998088368E-3</v>
      </c>
      <c r="H93" s="63">
        <f t="shared" ref="H93:H152" si="0">IF(D93&lt;&gt;0,E93-(G93*(EXP((1000000*L93)*1.867*10^-11)-1)),"")</f>
        <v>0.2830473333327766</v>
      </c>
      <c r="I93" s="55">
        <f>IF(D93&lt;&gt;0,10000*((E93/[1]K!$F$37)-1),"")</f>
        <v>9.2881379985554346</v>
      </c>
      <c r="J93" s="55">
        <f>IF(D93&lt;&gt;0,10000*((E93/[1]K!$F$37)-1)-10000*(((E93-F93)/[1]K!$F$37)-1),"")</f>
        <v>0.69800850353018973</v>
      </c>
      <c r="K93" s="55">
        <f>IF(D93&lt;&gt;0,10000*((H93/([1]K!$F$37-([1]K!$E$37*(EXP((1000000*L93)*1.867*10^-11)-1))))-1),"")</f>
        <v>9.5810188490474957</v>
      </c>
      <c r="L93" s="55">
        <v>13.7</v>
      </c>
    </row>
    <row r="94" spans="1:12" s="55" customFormat="1" ht="15" x14ac:dyDescent="0.25">
      <c r="A94" s="58">
        <v>2</v>
      </c>
      <c r="B94" s="61" t="s">
        <v>6</v>
      </c>
      <c r="C94" s="55">
        <v>26.87992799257573</v>
      </c>
      <c r="D94" s="55">
        <v>5.1929567600358428</v>
      </c>
      <c r="E94" s="63">
        <v>0.28304922043164088</v>
      </c>
      <c r="F94" s="63">
        <v>1.9923938705758329E-5</v>
      </c>
      <c r="G94" s="63">
        <v>1.9702758198374649E-3</v>
      </c>
      <c r="H94" s="63">
        <f t="shared" si="0"/>
        <v>0.28304869065571586</v>
      </c>
      <c r="I94" s="55">
        <f>IF(D94&lt;&gt;0,10000*((E94/[1]K!$F$37)-1),"")</f>
        <v>9.3435094379423766</v>
      </c>
      <c r="J94" s="55">
        <f>IF(D94&lt;&gt;0,10000*((E94/[1]K!$F$37)-1)-10000*(((E94-F94)/[1]K!$F$37)-1),"")</f>
        <v>0.70456137014840436</v>
      </c>
      <c r="K94" s="55">
        <f>IF(D94&lt;&gt;0,10000*((H94/([1]K!$F$37-([1]K!$E$37*(EXP((1000000*L94)*1.867*10^-11)-1))))-1),"")</f>
        <v>9.6445665896949251</v>
      </c>
      <c r="L94" s="55">
        <v>14.4</v>
      </c>
    </row>
    <row r="95" spans="1:12" s="55" customFormat="1" ht="15" x14ac:dyDescent="0.25">
      <c r="A95" s="58">
        <v>3</v>
      </c>
      <c r="B95" s="61" t="s">
        <v>7</v>
      </c>
      <c r="C95" s="55">
        <v>14.772244409739887</v>
      </c>
      <c r="D95" s="55">
        <v>4.1992237534050174</v>
      </c>
      <c r="E95" s="63">
        <v>0.28289724831227175</v>
      </c>
      <c r="F95" s="63">
        <v>1.6646572124377943E-5</v>
      </c>
      <c r="G95" s="63">
        <v>1.0324401008935252E-3</v>
      </c>
      <c r="H95" s="63">
        <f t="shared" si="0"/>
        <v>0.28289693214310102</v>
      </c>
      <c r="I95" s="55">
        <f>IF(D95&lt;&gt;0,10000*((E95/[1]K!$F$37)-1),"")</f>
        <v>3.9693870704504697</v>
      </c>
      <c r="J95" s="55">
        <f>IF(D95&lt;&gt;0,10000*((E95/[1]K!$F$37)-1)-10000*(((E95-F95)/[1]K!$F$37)-1),"")</f>
        <v>0.58866531549961465</v>
      </c>
      <c r="K95" s="55">
        <f>IF(D95&lt;&gt;0,10000*((H95/([1]K!$F$37-([1]K!$E$37*(EXP((1000000*L95)*1.867*10^-11)-1))))-1),"")</f>
        <v>4.32222651242542</v>
      </c>
      <c r="L95" s="55">
        <v>16.399999999999999</v>
      </c>
    </row>
    <row r="96" spans="1:12" s="55" customFormat="1" ht="15" x14ac:dyDescent="0.25">
      <c r="A96" s="58">
        <v>4</v>
      </c>
      <c r="B96" s="61" t="s">
        <v>8</v>
      </c>
      <c r="C96" s="55">
        <v>17.828701234781608</v>
      </c>
      <c r="D96" s="55">
        <v>4.450040716666666</v>
      </c>
      <c r="E96" s="63">
        <v>0.2828871113998373</v>
      </c>
      <c r="F96" s="63">
        <v>1.5205894307726338E-5</v>
      </c>
      <c r="G96" s="63">
        <v>1.1473540584739734E-3</v>
      </c>
      <c r="H96" s="63">
        <f t="shared" si="0"/>
        <v>0.28288674289774834</v>
      </c>
      <c r="I96" s="55">
        <f>IF(D96&lt;&gt;0,10000*((E96/[1]K!$F$37)-1),"")</f>
        <v>3.6109199511047407</v>
      </c>
      <c r="J96" s="55">
        <f>IF(D96&lt;&gt;0,10000*((E96/[1]K!$F$37)-1)-10000*(((E96-F96)/[1]K!$F$37)-1),"")</f>
        <v>0.53771926756152055</v>
      </c>
      <c r="K96" s="55">
        <f>IF(D96&lt;&gt;0,10000*((H96/([1]K!$F$37-([1]K!$E$37*(EXP((1000000*L96)*1.867*10^-11)-1))))-1),"")</f>
        <v>3.979655618411293</v>
      </c>
      <c r="L96" s="55">
        <v>17.2</v>
      </c>
    </row>
    <row r="97" spans="1:12" s="55" customFormat="1" ht="15" x14ac:dyDescent="0.25">
      <c r="A97" s="58">
        <v>5</v>
      </c>
      <c r="B97" s="61" t="s">
        <v>9</v>
      </c>
      <c r="C97" s="55">
        <v>21.405188247962307</v>
      </c>
      <c r="D97" s="55">
        <v>5.0374515571684579</v>
      </c>
      <c r="E97" s="63">
        <v>0.28297778944985952</v>
      </c>
      <c r="F97" s="63">
        <v>2.3708922020041507E-5</v>
      </c>
      <c r="G97" s="63">
        <v>1.4281884867857122E-3</v>
      </c>
      <c r="H97" s="63">
        <f t="shared" si="0"/>
        <v>0.28297731207950211</v>
      </c>
      <c r="I97" s="55">
        <f>IF(D97&lt;&gt;0,10000*((E97/[1]K!$F$37)-1),"")</f>
        <v>6.8175274452153545</v>
      </c>
      <c r="J97" s="55">
        <f>IF(D97&lt;&gt;0,10000*((E97/[1]K!$F$37)-1)-10000*(((E97-F97)/[1]K!$F$37)-1),"")</f>
        <v>0.83840804922630241</v>
      </c>
      <c r="K97" s="55">
        <f>IF(D97&lt;&gt;0,10000*((H97/([1]K!$F$37-([1]K!$E$37*(EXP((1000000*L97)*1.867*10^-11)-1))))-1),"")</f>
        <v>7.1980806906690731</v>
      </c>
      <c r="L97" s="55">
        <v>17.899999999999999</v>
      </c>
    </row>
    <row r="98" spans="1:12" s="55" customFormat="1" ht="15" x14ac:dyDescent="0.25">
      <c r="A98" s="58">
        <v>6</v>
      </c>
      <c r="B98" s="61" t="s">
        <v>10</v>
      </c>
      <c r="C98" s="55">
        <v>16.067437754871005</v>
      </c>
      <c r="D98" s="55">
        <v>5.2712914048387089</v>
      </c>
      <c r="E98" s="63">
        <v>0.28304927903306659</v>
      </c>
      <c r="F98" s="63">
        <v>1.665040409810051E-5</v>
      </c>
      <c r="G98" s="63">
        <v>1.1496508300045073E-3</v>
      </c>
      <c r="H98" s="63">
        <f t="shared" si="0"/>
        <v>0.2830485833897034</v>
      </c>
      <c r="I98" s="55">
        <f>IF(D98&lt;&gt;0,10000*((E98/[1]K!$F$37)-1),"")</f>
        <v>9.345581734059305</v>
      </c>
      <c r="J98" s="55">
        <f>IF(D98&lt;&gt;0,10000*((E98/[1]K!$F$37)-1)-10000*(((E98-F98)/[1]K!$F$37)-1),"")</f>
        <v>0.58880082387968713</v>
      </c>
      <c r="K98" s="55">
        <f>IF(D98&lt;&gt;0,10000*((H98/([1]K!$F$37-([1]K!$E$37*(EXP((1000000*L98)*1.867*10^-11)-1))))-1),"")</f>
        <v>10.040662016042035</v>
      </c>
      <c r="L98" s="55">
        <v>32.4</v>
      </c>
    </row>
    <row r="99" spans="1:12" s="55" customFormat="1" ht="15" x14ac:dyDescent="0.25">
      <c r="A99" s="58">
        <v>7</v>
      </c>
      <c r="B99" s="61" t="s">
        <v>11</v>
      </c>
      <c r="C99" s="55">
        <v>20.360317109109886</v>
      </c>
      <c r="D99" s="55">
        <v>5.1792644365591398</v>
      </c>
      <c r="E99" s="63">
        <v>0.28303880861915148</v>
      </c>
      <c r="F99" s="63">
        <v>1.8036232611997929E-5</v>
      </c>
      <c r="G99" s="63">
        <v>1.3674833377385911E-3</v>
      </c>
      <c r="H99" s="63">
        <f t="shared" si="0"/>
        <v>0.28303796073005716</v>
      </c>
      <c r="I99" s="55">
        <f>IF(D99&lt;&gt;0,10000*((E99/[1]K!$F$37)-1),"")</f>
        <v>8.9753211503951214</v>
      </c>
      <c r="J99" s="55">
        <f>IF(D99&lt;&gt;0,10000*((E99/[1]K!$F$37)-1)-10000*(((E99-F99)/[1]K!$F$37)-1),"")</f>
        <v>0.63780726035522761</v>
      </c>
      <c r="K99" s="55">
        <f>IF(D99&lt;&gt;0,10000*((H99/([1]K!$F$37-([1]K!$E$37*(EXP((1000000*L99)*1.867*10^-11)-1))))-1),"")</f>
        <v>9.682766652296948</v>
      </c>
      <c r="L99" s="55">
        <v>33.200000000000003</v>
      </c>
    </row>
    <row r="100" spans="1:12" s="55" customFormat="1" ht="15" x14ac:dyDescent="0.25">
      <c r="A100" s="58">
        <v>8</v>
      </c>
      <c r="B100" s="61" t="s">
        <v>12</v>
      </c>
      <c r="C100" s="55">
        <v>17.365701701669487</v>
      </c>
      <c r="D100" s="55">
        <v>4.5527149487455212</v>
      </c>
      <c r="E100" s="63">
        <v>0.28297338967643476</v>
      </c>
      <c r="F100" s="63">
        <v>1.4604044338705087E-5</v>
      </c>
      <c r="G100" s="63">
        <v>1.210124462063713E-3</v>
      </c>
      <c r="H100" s="63">
        <f t="shared" si="0"/>
        <v>0.28297263257340211</v>
      </c>
      <c r="I100" s="55">
        <f>IF(D100&lt;&gt;0,10000*((E100/[1]K!$F$37)-1),"")</f>
        <v>6.6619402172940489</v>
      </c>
      <c r="J100" s="55">
        <f>IF(D100&lt;&gt;0,10000*((E100/[1]K!$F$37)-1)-10000*(((E100-F100)/[1]K!$F$37)-1),"")</f>
        <v>0.51643631517661603</v>
      </c>
      <c r="K100" s="55">
        <f>IF(D100&lt;&gt;0,10000*((H100/([1]K!$F$37-([1]K!$E$37*(EXP((1000000*L100)*1.867*10^-11)-1))))-1),"")</f>
        <v>7.3790904961179571</v>
      </c>
      <c r="L100" s="55">
        <v>33.5</v>
      </c>
    </row>
    <row r="101" spans="1:12" s="55" customFormat="1" ht="15" x14ac:dyDescent="0.25">
      <c r="A101" s="58">
        <v>9</v>
      </c>
      <c r="B101" s="61" t="s">
        <v>13</v>
      </c>
      <c r="C101" s="55">
        <v>56.325198515603923</v>
      </c>
      <c r="D101" s="55">
        <v>3.5370564053763438</v>
      </c>
      <c r="E101" s="63">
        <v>0.2828995472791222</v>
      </c>
      <c r="F101" s="63">
        <v>2.5768221990343504E-5</v>
      </c>
      <c r="G101" s="63">
        <v>3.4145471727551812E-3</v>
      </c>
      <c r="H101" s="63">
        <f t="shared" si="0"/>
        <v>0.28289715583222469</v>
      </c>
      <c r="I101" s="55">
        <f>IF(D101&lt;&gt;0,10000*((E101/[1]K!$F$37)-1),"")</f>
        <v>4.0506844112031537</v>
      </c>
      <c r="J101" s="55">
        <f>IF(D101&lt;&gt;0,10000*((E101/[1]K!$F$37)-1)-10000*(((E101-F101)/[1]K!$F$37)-1),"")</f>
        <v>0.91123015684591024</v>
      </c>
      <c r="K101" s="55">
        <f>IF(D101&lt;&gt;0,10000*((H101/([1]K!$F$37-([1]K!$E$37*(EXP((1000000*L101)*1.867*10^-11)-1))))-1),"")</f>
        <v>4.7986831535595798</v>
      </c>
      <c r="L101" s="55">
        <v>37.5</v>
      </c>
    </row>
    <row r="102" spans="1:12" s="55" customFormat="1" ht="15" x14ac:dyDescent="0.25">
      <c r="A102" s="58">
        <v>10</v>
      </c>
      <c r="B102" s="61" t="s">
        <v>14</v>
      </c>
      <c r="C102" s="55">
        <v>25.214158447746232</v>
      </c>
      <c r="D102" s="55">
        <v>4.6114296397849461</v>
      </c>
      <c r="E102" s="63">
        <v>0.28270365329014768</v>
      </c>
      <c r="F102" s="63">
        <v>2.3113658609259141E-5</v>
      </c>
      <c r="G102" s="63">
        <v>1.6469124451858471E-3</v>
      </c>
      <c r="H102" s="63">
        <f t="shared" si="0"/>
        <v>0.2827024659951633</v>
      </c>
      <c r="I102" s="55">
        <f>IF(D102&lt;&gt;0,10000*((E102/[1]K!$F$37)-1),"")</f>
        <v>-2.8766274679470349</v>
      </c>
      <c r="J102" s="55">
        <f>IF(D102&lt;&gt;0,10000*((E102/[1]K!$F$37)-1)-10000*(((E102-F102)/[1]K!$F$37)-1),"")</f>
        <v>0.81735801436555455</v>
      </c>
      <c r="K102" s="55">
        <f>IF(D102&lt;&gt;0,10000*((H102/([1]K!$F$37-([1]K!$E$37*(EXP((1000000*L102)*1.867*10^-11)-1))))-1),"")</f>
        <v>-2.0622037826634187</v>
      </c>
      <c r="L102" s="55">
        <v>38.6</v>
      </c>
    </row>
    <row r="103" spans="1:12" s="55" customFormat="1" ht="15" x14ac:dyDescent="0.25">
      <c r="A103" s="58">
        <v>11</v>
      </c>
      <c r="B103" s="61" t="s">
        <v>15</v>
      </c>
      <c r="C103" s="55">
        <v>24.592926211711873</v>
      </c>
      <c r="D103" s="55">
        <v>4.1841021559139788</v>
      </c>
      <c r="E103" s="63">
        <v>0.28272858185758065</v>
      </c>
      <c r="F103" s="63">
        <v>2.3066292912461307E-5</v>
      </c>
      <c r="G103" s="63">
        <v>1.5224352365664192E-3</v>
      </c>
      <c r="H103" s="63">
        <f t="shared" si="0"/>
        <v>0.28272713155006135</v>
      </c>
      <c r="I103" s="55">
        <f>IF(D103&lt;&gt;0,10000*((E103/[1]K!$F$37)-1),"")</f>
        <v>-1.9950896412246344</v>
      </c>
      <c r="J103" s="55">
        <f>IF(D103&lt;&gt;0,10000*((E103/[1]K!$F$37)-1)-10000*(((E103-F103)/[1]K!$F$37)-1),"")</f>
        <v>0.81568304232781941</v>
      </c>
      <c r="K103" s="55">
        <f>IF(D103&lt;&gt;0,10000*((H103/([1]K!$F$37-([1]K!$E$37*(EXP((1000000*L103)*1.867*10^-11)-1))))-1),"")</f>
        <v>-0.91458985414627492</v>
      </c>
      <c r="L103" s="55">
        <v>51</v>
      </c>
    </row>
    <row r="104" spans="1:12" s="55" customFormat="1" ht="15" x14ac:dyDescent="0.25">
      <c r="A104" s="58">
        <v>12</v>
      </c>
      <c r="B104" s="61" t="s">
        <v>16</v>
      </c>
      <c r="C104" s="55">
        <v>9.6092873492363537</v>
      </c>
      <c r="D104" s="55">
        <v>4.5662829881720421</v>
      </c>
      <c r="E104" s="63">
        <v>0.28284958250643083</v>
      </c>
      <c r="F104" s="63">
        <v>2.0284355962332819E-5</v>
      </c>
      <c r="G104" s="63">
        <v>6.1797997535973899E-4</v>
      </c>
      <c r="H104" s="63">
        <f t="shared" si="0"/>
        <v>0.28284884018773143</v>
      </c>
      <c r="I104" s="55">
        <f>IF(D104&lt;&gt;0,10000*((E104/[1]K!$F$37)-1),"")</f>
        <v>2.2838024092797227</v>
      </c>
      <c r="J104" s="55">
        <f>IF(D104&lt;&gt;0,10000*((E104/[1]K!$F$37)-1)-10000*(((E104-F104)/[1]K!$F$37)-1),"")</f>
        <v>0.71730664506164388</v>
      </c>
      <c r="K104" s="55">
        <f>IF(D104&lt;&gt;0,10000*((H104/([1]K!$F$37-([1]K!$E$37*(EXP((1000000*L104)*1.867*10^-11)-1))))-1),"")</f>
        <v>3.6853243464363139</v>
      </c>
      <c r="L104" s="55">
        <v>64.3</v>
      </c>
    </row>
    <row r="105" spans="1:12" s="55" customFormat="1" ht="15" x14ac:dyDescent="0.25">
      <c r="A105" s="58">
        <v>13</v>
      </c>
      <c r="B105" s="61" t="s">
        <v>17</v>
      </c>
      <c r="C105" s="55">
        <v>31.775347489844002</v>
      </c>
      <c r="D105" s="55">
        <v>4.3776278103942641</v>
      </c>
      <c r="E105" s="63">
        <v>0.28292903837770805</v>
      </c>
      <c r="F105" s="63">
        <v>1.7285275392754744E-5</v>
      </c>
      <c r="G105" s="63">
        <v>2.0604186894211565E-3</v>
      </c>
      <c r="H105" s="63">
        <f t="shared" si="0"/>
        <v>0.28292646711112501</v>
      </c>
      <c r="I105" s="55">
        <f>IF(D105&lt;&gt;0,10000*((E105/[1]K!$F$37)-1),"")</f>
        <v>5.0935649948913309</v>
      </c>
      <c r="J105" s="55">
        <f>IF(D105&lt;&gt;0,10000*((E105/[1]K!$F$37)-1)-10000*(((E105-F105)/[1]K!$F$37)-1),"")</f>
        <v>0.61125149469543061</v>
      </c>
      <c r="K105" s="55">
        <f>IF(D105&lt;&gt;0,10000*((H105/([1]K!$F$37-([1]K!$E$37*(EXP((1000000*L105)*1.867*10^-11)-1))))-1),"")</f>
        <v>6.4863727573416519</v>
      </c>
      <c r="L105" s="55">
        <v>66.8</v>
      </c>
    </row>
    <row r="106" spans="1:12" s="55" customFormat="1" ht="15" x14ac:dyDescent="0.25">
      <c r="A106" s="58">
        <v>14</v>
      </c>
      <c r="B106" s="61" t="s">
        <v>18</v>
      </c>
      <c r="C106" s="55">
        <v>16.862835530445288</v>
      </c>
      <c r="D106" s="55">
        <v>5.1090680704301086</v>
      </c>
      <c r="E106" s="63">
        <v>0.28290996355071829</v>
      </c>
      <c r="F106" s="63">
        <v>2.0466127100527125E-5</v>
      </c>
      <c r="G106" s="63">
        <v>1.2046881884944956E-3</v>
      </c>
      <c r="H106" s="63">
        <f t="shared" si="0"/>
        <v>0.28290844891949068</v>
      </c>
      <c r="I106" s="55">
        <f>IF(D106&lt;&gt;0,10000*((E106/[1]K!$F$37)-1),"")</f>
        <v>4.4190303841529222</v>
      </c>
      <c r="J106" s="55">
        <f>IF(D106&lt;&gt;0,10000*((E106/[1]K!$F$37)-1)-10000*(((E106-F106)/[1]K!$F$37)-1),"")</f>
        <v>0.72373453685825595</v>
      </c>
      <c r="K106" s="55">
        <f>IF(D106&lt;&gt;0,10000*((H106/([1]K!$F$37-([1]K!$E$37*(EXP((1000000*L106)*1.867*10^-11)-1))))-1),"")</f>
        <v>5.8602227072857005</v>
      </c>
      <c r="L106" s="55">
        <v>67.3</v>
      </c>
    </row>
    <row r="107" spans="1:12" s="55" customFormat="1" ht="15" x14ac:dyDescent="0.25">
      <c r="A107" s="58">
        <v>15</v>
      </c>
      <c r="B107" s="61" t="s">
        <v>19</v>
      </c>
      <c r="C107" s="55">
        <v>14.701255886015325</v>
      </c>
      <c r="D107" s="55">
        <v>4.0015725044802881</v>
      </c>
      <c r="E107" s="63">
        <v>0.28284703091822228</v>
      </c>
      <c r="F107" s="63">
        <v>1.9320030088995058E-5</v>
      </c>
      <c r="G107" s="63">
        <v>1.1078253654195746E-3</v>
      </c>
      <c r="H107" s="63">
        <f t="shared" si="0"/>
        <v>0.28284465395200648</v>
      </c>
      <c r="I107" s="55">
        <f>IF(D107&lt;&gt;0,10000*((E107/[1]K!$F$37)-1),"")</f>
        <v>2.1935717319609971</v>
      </c>
      <c r="J107" s="55">
        <f>IF(D107&lt;&gt;0,10000*((E107/[1]K!$F$37)-1)-10000*(((E107-F107)/[1]K!$F$37)-1),"")</f>
        <v>0.68320561871892949</v>
      </c>
      <c r="K107" s="55">
        <f>IF(D107&lt;&gt;0,10000*((H107/([1]K!$F$37-([1]K!$E$37*(EXP((1000000*L107)*1.867*10^-11)-1))))-1),"")</f>
        <v>4.6600843911304146</v>
      </c>
      <c r="L107" s="55">
        <v>114.8</v>
      </c>
    </row>
    <row r="108" spans="1:12" s="55" customFormat="1" ht="15" x14ac:dyDescent="0.25">
      <c r="A108" s="58">
        <v>16</v>
      </c>
      <c r="B108" s="61" t="s">
        <v>20</v>
      </c>
      <c r="C108" s="55">
        <v>19.694603269026782</v>
      </c>
      <c r="D108" s="55">
        <v>4.8503442675627237</v>
      </c>
      <c r="E108" s="63">
        <v>0.28289681661166605</v>
      </c>
      <c r="F108" s="63">
        <v>1.6926001249325899E-5</v>
      </c>
      <c r="G108" s="63">
        <v>1.4220941955166706E-3</v>
      </c>
      <c r="H108" s="63">
        <f t="shared" si="0"/>
        <v>0.28289375204188277</v>
      </c>
      <c r="I108" s="55">
        <f>IF(D108&lt;&gt;0,10000*((E108/[1]K!$F$37)-1),"")</f>
        <v>3.9541210342153299</v>
      </c>
      <c r="J108" s="55">
        <f>IF(D108&lt;&gt;0,10000*((E108/[1]K!$F$37)-1)-10000*(((E108-F108)/[1]K!$F$37)-1),"")</f>
        <v>0.59854664318459427</v>
      </c>
      <c r="K108" s="55">
        <f>IF(D108&lt;&gt;0,10000*((H108/([1]K!$F$37-([1]K!$E$37*(EXP((1000000*L108)*1.867*10^-11)-1))))-1),"")</f>
        <v>6.4078865063788015</v>
      </c>
      <c r="L108" s="55">
        <v>115.3</v>
      </c>
    </row>
    <row r="109" spans="1:12" s="55" customFormat="1" ht="15" x14ac:dyDescent="0.25">
      <c r="A109" s="58">
        <v>17</v>
      </c>
      <c r="B109" s="61" t="s">
        <v>21</v>
      </c>
      <c r="C109" s="55">
        <v>11.134420685441581</v>
      </c>
      <c r="D109" s="55">
        <v>4.3091348132616503</v>
      </c>
      <c r="E109" s="63">
        <v>0.28289196932544236</v>
      </c>
      <c r="F109" s="63">
        <v>2.015751437876217E-5</v>
      </c>
      <c r="G109" s="63">
        <v>8.2996412271912684E-4</v>
      </c>
      <c r="H109" s="63">
        <f t="shared" si="0"/>
        <v>0.28289016680191753</v>
      </c>
      <c r="I109" s="55">
        <f>IF(D109&lt;&gt;0,10000*((E109/[1]K!$F$37)-1),"")</f>
        <v>3.7827086105113317</v>
      </c>
      <c r="J109" s="55">
        <f>IF(D109&lt;&gt;0,10000*((E109/[1]K!$F$37)-1)-10000*(((E109-F109)/[1]K!$F$37)-1),"")</f>
        <v>0.71282120263749249</v>
      </c>
      <c r="K109" s="55">
        <f>IF(D109&lt;&gt;0,10000*((H109/([1]K!$F$37-([1]K!$E$37*(EXP((1000000*L109)*1.867*10^-11)-1))))-1),"")</f>
        <v>6.3010967377485905</v>
      </c>
      <c r="L109" s="55">
        <v>116.2</v>
      </c>
    </row>
    <row r="110" spans="1:12" s="55" customFormat="1" ht="15" x14ac:dyDescent="0.25">
      <c r="A110" s="58">
        <v>18</v>
      </c>
      <c r="B110" s="61" t="s">
        <v>22</v>
      </c>
      <c r="C110" s="55">
        <v>13.626891793432909</v>
      </c>
      <c r="D110" s="55">
        <v>4.6547428901433685</v>
      </c>
      <c r="E110" s="63">
        <v>0.28294940735768842</v>
      </c>
      <c r="F110" s="63">
        <v>1.7498654892380187E-5</v>
      </c>
      <c r="G110" s="63">
        <v>1.010959297793678E-3</v>
      </c>
      <c r="H110" s="63">
        <f t="shared" si="0"/>
        <v>0.28294720228937398</v>
      </c>
      <c r="I110" s="55">
        <f>IF(D110&lt;&gt;0,10000*((E110/[1]K!$F$37)-1),"")</f>
        <v>5.813864161410276</v>
      </c>
      <c r="J110" s="55">
        <f>IF(D110&lt;&gt;0,10000*((E110/[1]K!$F$37)-1)-10000*(((E110-F110)/[1]K!$F$37)-1),"")</f>
        <v>0.61879713890045096</v>
      </c>
      <c r="K110" s="55">
        <f>IF(D110&lt;&gt;0,10000*((H110/([1]K!$F$37-([1]K!$E$37*(EXP((1000000*L110)*1.867*10^-11)-1))))-1),"")</f>
        <v>8.3296658270204382</v>
      </c>
      <c r="L110" s="55">
        <v>116.7</v>
      </c>
    </row>
    <row r="111" spans="1:12" s="55" customFormat="1" ht="15" x14ac:dyDescent="0.25">
      <c r="A111" s="58">
        <v>19</v>
      </c>
      <c r="B111" s="61" t="s">
        <v>23</v>
      </c>
      <c r="C111" s="55">
        <v>12.549866977061679</v>
      </c>
      <c r="D111" s="55">
        <v>4.1382352548387091</v>
      </c>
      <c r="E111" s="63">
        <v>0.28297390408835127</v>
      </c>
      <c r="F111" s="63">
        <v>1.9046011479883051E-5</v>
      </c>
      <c r="G111" s="63">
        <v>9.5341677338853887E-4</v>
      </c>
      <c r="H111" s="63">
        <f t="shared" si="0"/>
        <v>0.28297178349888702</v>
      </c>
      <c r="I111" s="55">
        <f>IF(D111&lt;&gt;0,10000*((E111/[1]K!$F$37)-1),"")</f>
        <v>6.6801311367736815</v>
      </c>
      <c r="J111" s="55">
        <f>IF(D111&lt;&gt;0,10000*((E111/[1]K!$F$37)-1)-10000*(((E111-F111)/[1]K!$F$37)-1),"")</f>
        <v>0.67351562069717374</v>
      </c>
      <c r="K111" s="55">
        <f>IF(D111&lt;&gt;0,10000*((H111/([1]K!$F$37-([1]K!$E$37*(EXP((1000000*L111)*1.867*10^-11)-1))))-1),"")</f>
        <v>9.2503401956678388</v>
      </c>
      <c r="L111" s="55">
        <v>119</v>
      </c>
    </row>
    <row r="112" spans="1:12" s="55" customFormat="1" ht="15" x14ac:dyDescent="0.25">
      <c r="A112" s="58">
        <v>20</v>
      </c>
      <c r="B112" s="61" t="s">
        <v>24</v>
      </c>
      <c r="C112" s="55">
        <v>20.26078697127523</v>
      </c>
      <c r="D112" s="55">
        <v>4.2054327598566319</v>
      </c>
      <c r="E112" s="63">
        <v>0.28291786121263868</v>
      </c>
      <c r="F112" s="63">
        <v>2.1704265643588914E-5</v>
      </c>
      <c r="G112" s="63">
        <v>1.4203817284567997E-3</v>
      </c>
      <c r="H112" s="63">
        <f t="shared" si="0"/>
        <v>0.28291463821233004</v>
      </c>
      <c r="I112" s="55">
        <f>IF(D112&lt;&gt;0,10000*((E112/[1]K!$F$37)-1),"")</f>
        <v>4.6983118849541761</v>
      </c>
      <c r="J112" s="55">
        <f>IF(D112&lt;&gt;0,10000*((E112/[1]K!$F$37)-1)-10000*(((E112-F112)/[1]K!$F$37)-1),"")</f>
        <v>0.76751827867704847</v>
      </c>
      <c r="K112" s="55">
        <f>IF(D112&lt;&gt;0,10000*((H112/([1]K!$F$37-([1]K!$E$37*(EXP((1000000*L112)*1.867*10^-11)-1))))-1),"")</f>
        <v>7.2824153284023474</v>
      </c>
      <c r="L112" s="55">
        <v>121.4</v>
      </c>
    </row>
    <row r="113" spans="1:12" s="55" customFormat="1" ht="15" x14ac:dyDescent="0.25">
      <c r="A113" s="58">
        <v>21</v>
      </c>
      <c r="B113" s="61" t="s">
        <v>25</v>
      </c>
      <c r="C113" s="55">
        <v>19.693820953421081</v>
      </c>
      <c r="D113" s="55">
        <v>3.6142228333333328</v>
      </c>
      <c r="E113" s="63">
        <v>0.28305176926777831</v>
      </c>
      <c r="F113" s="63">
        <v>1.6028519253425884E-5</v>
      </c>
      <c r="G113" s="63">
        <v>1.5150573847289891E-3</v>
      </c>
      <c r="H113" s="63">
        <f t="shared" si="0"/>
        <v>0.28304831442785094</v>
      </c>
      <c r="I113" s="55">
        <f>IF(D113&lt;&gt;0,10000*((E113/[1]K!$F$37)-1),"")</f>
        <v>9.4336427949959223</v>
      </c>
      <c r="J113" s="55">
        <f>IF(D113&lt;&gt;0,10000*((E113/[1]K!$F$37)-1)-10000*(((E113-F113)/[1]K!$F$37)-1),"")</f>
        <v>0.56680938711028972</v>
      </c>
      <c r="K113" s="55">
        <f>IF(D113&lt;&gt;0,10000*((H113/([1]K!$F$37-([1]K!$E$37*(EXP((1000000*L113)*1.867*10^-11)-1))))-1),"")</f>
        <v>12.024182561654051</v>
      </c>
      <c r="L113" s="55">
        <v>122</v>
      </c>
    </row>
    <row r="114" spans="1:12" s="55" customFormat="1" ht="15" x14ac:dyDescent="0.25">
      <c r="A114" s="58">
        <v>22</v>
      </c>
      <c r="B114" s="61" t="s">
        <v>26</v>
      </c>
      <c r="C114" s="55">
        <v>34.831676835027778</v>
      </c>
      <c r="D114" s="55">
        <v>5.2254081679211462</v>
      </c>
      <c r="E114" s="63">
        <v>0.28288519378365828</v>
      </c>
      <c r="F114" s="63">
        <v>2.0471472485410725E-5</v>
      </c>
      <c r="G114" s="63">
        <v>2.2802134902141064E-3</v>
      </c>
      <c r="H114" s="63">
        <f t="shared" si="0"/>
        <v>0.28288421016793469</v>
      </c>
      <c r="I114" s="55">
        <f>IF(D114&lt;&gt;0,10000*((E114/[1]K!$F$37)-1),"")</f>
        <v>3.543108144288265</v>
      </c>
      <c r="J114" s="55">
        <f>IF(D114&lt;&gt;0,10000*((E114/[1]K!$F$37)-1)-10000*(((E114-F114)/[1]K!$F$37)-1),"")</f>
        <v>0.72392356332162677</v>
      </c>
      <c r="K114" s="55">
        <f>IF(D114&lt;&gt;0,10000*((H114/([1]K!$F$37-([1]K!$E$37*(EXP((1000000*L114)*1.867*10^-11)-1))))-1),"")</f>
        <v>4.0210770919113514</v>
      </c>
      <c r="L114" s="55">
        <v>23.1</v>
      </c>
    </row>
    <row r="115" spans="1:12" s="55" customFormat="1" ht="15" x14ac:dyDescent="0.25">
      <c r="A115" s="58">
        <v>23</v>
      </c>
      <c r="B115" s="61" t="s">
        <v>27</v>
      </c>
      <c r="C115" s="55">
        <v>22.050608681651219</v>
      </c>
      <c r="D115" s="55">
        <v>4.2966542812083999</v>
      </c>
      <c r="E115" s="63">
        <v>0.28293049790119362</v>
      </c>
      <c r="F115" s="63">
        <v>1.5361558315623938E-5</v>
      </c>
      <c r="G115" s="63">
        <v>1.4352000747100664E-3</v>
      </c>
      <c r="H115" s="63">
        <f t="shared" si="0"/>
        <v>0.28292985735336296</v>
      </c>
      <c r="I115" s="55">
        <f>IF(D115&lt;&gt;0,10000*((E115/[1]K!$F$37)-1),"")</f>
        <v>5.1451774738264788</v>
      </c>
      <c r="J115" s="55">
        <f>IF(D115&lt;&gt;0,10000*((E115/[1]K!$F$37)-1)-10000*(((E115-F115)/[1]K!$F$37)-1),"")</f>
        <v>0.54322394453798495</v>
      </c>
      <c r="K115" s="55">
        <f>IF(D115&lt;&gt;0,10000*((H115/([1]K!$F$37-([1]K!$E$37*(EXP((1000000*L115)*1.867*10^-11)-1))))-1),"")</f>
        <v>5.65312633725501</v>
      </c>
      <c r="L115" s="55">
        <v>23.9</v>
      </c>
    </row>
    <row r="116" spans="1:12" s="55" customFormat="1" ht="15" x14ac:dyDescent="0.25">
      <c r="A116" s="58">
        <v>24</v>
      </c>
      <c r="B116" s="61" t="s">
        <v>28</v>
      </c>
      <c r="C116" s="55">
        <v>40.388303119936992</v>
      </c>
      <c r="D116" s="55">
        <v>4.2752270855676597</v>
      </c>
      <c r="E116" s="63">
        <v>0.282813632715051</v>
      </c>
      <c r="F116" s="63">
        <v>2.3100783840016707E-5</v>
      </c>
      <c r="G116" s="63">
        <v>2.6159404539604636E-3</v>
      </c>
      <c r="H116" s="63">
        <f t="shared" si="0"/>
        <v>0.2828120449461215</v>
      </c>
      <c r="I116" s="55">
        <f>IF(D116&lt;&gt;0,10000*((E116/[1]K!$F$37)-1),"")</f>
        <v>1.0125259490778582</v>
      </c>
      <c r="J116" s="55">
        <f>IF(D116&lt;&gt;0,10000*((E116/[1]K!$F$37)-1)-10000*(((E116-F116)/[1]K!$F$37)-1),"")</f>
        <v>0.8169027296345277</v>
      </c>
      <c r="K116" s="55">
        <f>IF(D116&lt;&gt;0,10000*((H116/([1]K!$F$37-([1]K!$E$37*(EXP((1000000*L116)*1.867*10^-11)-1))))-1),"")</f>
        <v>1.6776771806714663</v>
      </c>
      <c r="L116" s="55">
        <v>32.5</v>
      </c>
    </row>
    <row r="117" spans="1:12" s="55" customFormat="1" ht="15" x14ac:dyDescent="0.25">
      <c r="A117" s="58">
        <v>25</v>
      </c>
      <c r="B117" s="61" t="s">
        <v>29</v>
      </c>
      <c r="C117" s="55">
        <v>26.938468170405368</v>
      </c>
      <c r="D117" s="55">
        <v>4.2537998899269196</v>
      </c>
      <c r="E117" s="63">
        <v>0.28291578203478046</v>
      </c>
      <c r="F117" s="63">
        <v>1.8882816132588353E-5</v>
      </c>
      <c r="G117" s="63">
        <v>1.587153410267929E-3</v>
      </c>
      <c r="H117" s="63">
        <f t="shared" si="0"/>
        <v>0.28291476236127044</v>
      </c>
      <c r="I117" s="55">
        <f>IF(D117&lt;&gt;0,10000*((E117/[1]K!$F$37)-1),"")</f>
        <v>4.6247868444382334</v>
      </c>
      <c r="J117" s="55">
        <f>IF(D117&lt;&gt;0,10000*((E117/[1]K!$F$37)-1)-10000*(((E117-F117)/[1]K!$F$37)-1),"")</f>
        <v>0.6677446163205758</v>
      </c>
      <c r="K117" s="55">
        <f>IF(D117&lt;&gt;0,10000*((H117/([1]K!$F$37-([1]K!$E$37*(EXP((1000000*L117)*1.867*10^-11)-1))))-1),"")</f>
        <v>5.3524896791778964</v>
      </c>
      <c r="L117" s="55">
        <v>34.4</v>
      </c>
    </row>
    <row r="118" spans="1:12" s="55" customFormat="1" ht="15" x14ac:dyDescent="0.25">
      <c r="A118" s="58">
        <v>26</v>
      </c>
      <c r="B118" s="61" t="s">
        <v>30</v>
      </c>
      <c r="C118" s="55">
        <v>24.965548252775708</v>
      </c>
      <c r="D118" s="55">
        <v>4.2323726942861803</v>
      </c>
      <c r="E118" s="63">
        <v>0.28293502921307673</v>
      </c>
      <c r="F118" s="63">
        <v>2.1856767393598081E-5</v>
      </c>
      <c r="G118" s="63">
        <v>2.3686234840643149E-3</v>
      </c>
      <c r="H118" s="63">
        <f t="shared" si="0"/>
        <v>0.28293421980854544</v>
      </c>
      <c r="I118" s="55">
        <f>IF(D118&lt;&gt;0,10000*((E118/[1]K!$F$37)-1),"")</f>
        <v>5.3054162376620084</v>
      </c>
      <c r="J118" s="55">
        <f>IF(D118&lt;&gt;0,10000*((E118/[1]K!$F$37)-1)-10000*(((E118-F118)/[1]K!$F$37)-1),"")</f>
        <v>0.77291113013799873</v>
      </c>
      <c r="K118" s="55">
        <f>IF(D118&lt;&gt;0,10000*((H118/([1]K!$F$37-([1]K!$E$37*(EXP((1000000*L118)*1.867*10^-11)-1))))-1),"")</f>
        <v>5.6830491227333191</v>
      </c>
      <c r="L118" s="55">
        <v>18.3</v>
      </c>
    </row>
    <row r="119" spans="1:12" s="55" customFormat="1" ht="15" x14ac:dyDescent="0.25">
      <c r="A119" s="58">
        <v>27</v>
      </c>
      <c r="B119" s="61" t="s">
        <v>31</v>
      </c>
      <c r="C119" s="55">
        <v>21.394885986006518</v>
      </c>
      <c r="D119" s="55">
        <v>4.2109454986454402</v>
      </c>
      <c r="E119" s="63">
        <v>0.28292444981949022</v>
      </c>
      <c r="F119" s="63">
        <v>1.9070295358942486E-5</v>
      </c>
      <c r="G119" s="63">
        <v>1.5179956346263717E-3</v>
      </c>
      <c r="H119" s="63">
        <f t="shared" si="0"/>
        <v>0.28292390274004625</v>
      </c>
      <c r="I119" s="55">
        <f>IF(D119&lt;&gt;0,10000*((E119/[1]K!$F$37)-1),"")</f>
        <v>4.9313018544205889</v>
      </c>
      <c r="J119" s="55">
        <f>IF(D119&lt;&gt;0,10000*((E119/[1]K!$F$37)-1)-10000*(((E119-F119)/[1]K!$F$37)-1),"")</f>
        <v>0.6743743606985042</v>
      </c>
      <c r="K119" s="55">
        <f>IF(D119&lt;&gt;0,10000*((H119/([1]K!$F$37-([1]K!$E$37*(EXP((1000000*L119)*1.867*10^-11)-1))))-1),"")</f>
        <v>5.3404003057622162</v>
      </c>
      <c r="L119" s="55">
        <v>19.3</v>
      </c>
    </row>
    <row r="120" spans="1:12" s="55" customFormat="1" ht="15" x14ac:dyDescent="0.25">
      <c r="A120" s="58">
        <v>28</v>
      </c>
      <c r="B120" s="61" t="s">
        <v>32</v>
      </c>
      <c r="C120" s="55">
        <v>16.256365787684441</v>
      </c>
      <c r="D120" s="55">
        <v>4.1895183030047001</v>
      </c>
      <c r="E120" s="63">
        <v>0.28289374649394389</v>
      </c>
      <c r="F120" s="63">
        <v>1.9976850410549136E-5</v>
      </c>
      <c r="G120" s="63">
        <v>1.0037213183579207E-3</v>
      </c>
      <c r="H120" s="63">
        <f t="shared" si="0"/>
        <v>0.28289336226114015</v>
      </c>
      <c r="I120" s="55">
        <f>IF(D120&lt;&gt;0,10000*((E120/[1]K!$F$37)-1),"")</f>
        <v>3.8455538286630286</v>
      </c>
      <c r="J120" s="55">
        <f>IF(D120&lt;&gt;0,10000*((E120/[1]K!$F$37)-1)-10000*(((E120-F120)/[1]K!$F$37)-1),"")</f>
        <v>0.70643246319779252</v>
      </c>
      <c r="K120" s="55">
        <f>IF(D120&lt;&gt;0,10000*((H120/([1]K!$F$37-([1]K!$E$37*(EXP((1000000*L120)*1.867*10^-11)-1))))-1),"")</f>
        <v>4.2870071793799092</v>
      </c>
      <c r="L120" s="55">
        <v>20.5</v>
      </c>
    </row>
    <row r="121" spans="1:12" s="55" customFormat="1" ht="15" x14ac:dyDescent="0.25">
      <c r="A121" s="58">
        <v>29</v>
      </c>
      <c r="B121" s="61" t="s">
        <v>33</v>
      </c>
      <c r="C121" s="55">
        <v>17.971775297822944</v>
      </c>
      <c r="D121" s="55">
        <v>4.1680911073639599</v>
      </c>
      <c r="E121" s="63">
        <v>0.28292010446429111</v>
      </c>
      <c r="F121" s="63">
        <v>1.8036010054363146E-5</v>
      </c>
      <c r="G121" s="63">
        <v>1.1031724831115626E-3</v>
      </c>
      <c r="H121" s="63">
        <f t="shared" si="0"/>
        <v>0.28291966979822275</v>
      </c>
      <c r="I121" s="55">
        <f>IF(D121&lt;&gt;0,10000*((E121/[1]K!$F$37)-1),"")</f>
        <v>4.7776389939735431</v>
      </c>
      <c r="J121" s="55">
        <f>IF(D121&lt;&gt;0,10000*((E121/[1]K!$F$37)-1)-10000*(((E121-F121)/[1]K!$F$37)-1),"")</f>
        <v>0.63779939014851905</v>
      </c>
      <c r="K121" s="55">
        <f>IF(D121&lt;&gt;0,10000*((H121/([1]K!$F$37-([1]K!$E$37*(EXP((1000000*L121)*1.867*10^-11)-1))))-1),"")</f>
        <v>5.2306739653107392</v>
      </c>
      <c r="L121" s="55">
        <v>21.1</v>
      </c>
    </row>
    <row r="122" spans="1:12" s="55" customFormat="1" ht="15" x14ac:dyDescent="0.25">
      <c r="A122" s="58">
        <v>30</v>
      </c>
      <c r="B122" s="61" t="s">
        <v>34</v>
      </c>
      <c r="C122" s="55">
        <v>12.767468894792691</v>
      </c>
      <c r="D122" s="55">
        <v>4.1466639117232198</v>
      </c>
      <c r="E122" s="63">
        <v>0.28291823884571787</v>
      </c>
      <c r="F122" s="63">
        <v>1.8348881341742322E-5</v>
      </c>
      <c r="G122" s="63">
        <v>9.2154306522974384E-4</v>
      </c>
      <c r="H122" s="63">
        <f t="shared" si="0"/>
        <v>0.28291785508967543</v>
      </c>
      <c r="I122" s="55">
        <f>IF(D122&lt;&gt;0,10000*((E122/[1]K!$F$37)-1),"")</f>
        <v>4.7116659553325668</v>
      </c>
      <c r="J122" s="55">
        <f>IF(D122&lt;&gt;0,10000*((E122/[1]K!$F$37)-1)-10000*(((E122-F122)/[1]K!$F$37)-1),"")</f>
        <v>0.64886331812896714</v>
      </c>
      <c r="K122" s="55">
        <f>IF(D122&lt;&gt;0,10000*((H122/([1]K!$F$37-([1]K!$E$37*(EXP((1000000*L122)*1.867*10^-11)-1))))-1),"")</f>
        <v>5.1931441208141749</v>
      </c>
      <c r="L122" s="55">
        <v>22.3</v>
      </c>
    </row>
    <row r="123" spans="1:12" s="55" customFormat="1" ht="15" x14ac:dyDescent="0.25">
      <c r="A123" s="58">
        <v>31</v>
      </c>
      <c r="B123" s="61" t="s">
        <v>35</v>
      </c>
      <c r="C123" s="55">
        <v>11.306250119133056</v>
      </c>
      <c r="D123" s="55">
        <v>4.1252367160824797</v>
      </c>
      <c r="E123" s="63">
        <v>0.28293380669719653</v>
      </c>
      <c r="F123" s="63">
        <v>1.5097376552579529E-5</v>
      </c>
      <c r="G123" s="63">
        <v>8.2764462930363133E-4</v>
      </c>
      <c r="H123" s="63">
        <f t="shared" si="0"/>
        <v>0.28293160183766508</v>
      </c>
      <c r="I123" s="55">
        <f>IF(D123&lt;&gt;0,10000*((E123/[1]K!$F$37)-1),"")</f>
        <v>5.2621849531098164</v>
      </c>
      <c r="J123" s="55">
        <f>IF(D123&lt;&gt;0,10000*((E123/[1]K!$F$37)-1)-10000*(((E123-F123)/[1]K!$F$37)-1),"")</f>
        <v>0.53388180252023076</v>
      </c>
      <c r="K123" s="55">
        <f>IF(D123&lt;&gt;0,10000*((H123/([1]K!$F$37-([1]K!$E$37*(EXP((1000000*L123)*1.867*10^-11)-1))))-1),"")</f>
        <v>8.3521960871801859</v>
      </c>
      <c r="L123" s="55">
        <v>142.5</v>
      </c>
    </row>
    <row r="124" spans="1:12" s="55" customFormat="1" ht="15" x14ac:dyDescent="0.25">
      <c r="A124" s="58">
        <v>32</v>
      </c>
      <c r="B124" s="61" t="s">
        <v>36</v>
      </c>
      <c r="C124" s="55">
        <v>21.702546808820578</v>
      </c>
      <c r="D124" s="55">
        <v>4.1038095204417404</v>
      </c>
      <c r="E124" s="63">
        <v>0.28316657638885667</v>
      </c>
      <c r="F124" s="63">
        <v>1.7218004577021339E-5</v>
      </c>
      <c r="G124" s="63">
        <v>1.7419691563510926E-3</v>
      </c>
      <c r="H124" s="63">
        <f t="shared" si="0"/>
        <v>0.28316190966549626</v>
      </c>
      <c r="I124" s="55">
        <f>IF(D124&lt;&gt;0,10000*((E124/[1]K!$F$37)-1),"")</f>
        <v>13.49351588155967</v>
      </c>
      <c r="J124" s="55">
        <f>IF(D124&lt;&gt;0,10000*((E124/[1]K!$F$37)-1)-10000*(((E124-F124)/[1]K!$F$37)-1),"")</f>
        <v>0.60887262680386911</v>
      </c>
      <c r="K124" s="55">
        <f>IF(D124&lt;&gt;0,10000*((H124/([1]K!$F$37-([1]K!$E$37*(EXP((1000000*L124)*1.867*10^-11)-1))))-1),"")</f>
        <v>16.516877102670247</v>
      </c>
      <c r="L124" s="55">
        <v>143.30000000000001</v>
      </c>
    </row>
    <row r="125" spans="1:12" s="55" customFormat="1" ht="15" x14ac:dyDescent="0.25">
      <c r="A125" s="58">
        <v>34</v>
      </c>
      <c r="B125" s="61" t="s">
        <v>37</v>
      </c>
      <c r="C125" s="55">
        <v>16.314495005001813</v>
      </c>
      <c r="D125" s="55">
        <v>4.08238232480101</v>
      </c>
      <c r="E125" s="63">
        <v>0.28277019805406761</v>
      </c>
      <c r="F125" s="63">
        <v>1.9133935282204584E-5</v>
      </c>
      <c r="G125" s="63">
        <v>1.1216380342887417E-3</v>
      </c>
      <c r="H125" s="63">
        <f t="shared" si="0"/>
        <v>0.28276888638223446</v>
      </c>
      <c r="I125" s="55">
        <f>IF(D125&lt;&gt;0,10000*((E125/[1]K!$F$37)-1),"")</f>
        <v>-0.52343462108694894</v>
      </c>
      <c r="J125" s="55">
        <f>IF(D125&lt;&gt;0,10000*((E125/[1]K!$F$37)-1)-10000*(((E125-F125)/[1]K!$F$37)-1),"")</f>
        <v>0.67662483095531911</v>
      </c>
      <c r="K125" s="55">
        <f>IF(D125&lt;&gt;0,10000*((H125/([1]K!$F$37-([1]K!$E$37*(EXP((1000000*L125)*1.867*10^-11)-1))))-1),"")</f>
        <v>0.81978505313662353</v>
      </c>
      <c r="L125" s="55">
        <v>62.6</v>
      </c>
    </row>
    <row r="126" spans="1:12" s="55" customFormat="1" ht="15" x14ac:dyDescent="0.25">
      <c r="A126" s="58">
        <v>35</v>
      </c>
      <c r="B126" s="61" t="s">
        <v>38</v>
      </c>
      <c r="C126" s="55">
        <v>14.600061147546999</v>
      </c>
      <c r="D126" s="55">
        <v>4.0609551291602699</v>
      </c>
      <c r="E126" s="63">
        <v>0.28277722491462703</v>
      </c>
      <c r="F126" s="63">
        <v>1.523562822777302E-5</v>
      </c>
      <c r="G126" s="63">
        <v>9.1823363686940342E-4</v>
      </c>
      <c r="H126" s="63">
        <f t="shared" si="0"/>
        <v>0.2827761390945237</v>
      </c>
      <c r="I126" s="55">
        <f>IF(D126&lt;&gt;0,10000*((E126/[1]K!$F$37)-1),"")</f>
        <v>-0.27494688095153208</v>
      </c>
      <c r="J126" s="55">
        <f>IF(D126&lt;&gt;0,10000*((E126/[1]K!$F$37)-1)-10000*(((E126-F126)/[1]K!$F$37)-1),"")</f>
        <v>0.53877073493024952</v>
      </c>
      <c r="K126" s="55">
        <f>IF(D126&lt;&gt;0,10000*((H126/([1]K!$F$37-([1]K!$E$37*(EXP((1000000*L126)*1.867*10^-11)-1))))-1),"")</f>
        <v>1.0918455966080209</v>
      </c>
      <c r="L126" s="55">
        <v>63.3</v>
      </c>
    </row>
    <row r="127" spans="1:12" s="55" customFormat="1" ht="15" x14ac:dyDescent="0.25">
      <c r="A127" s="58">
        <v>36</v>
      </c>
      <c r="B127" s="61" t="s">
        <v>39</v>
      </c>
      <c r="C127" s="55">
        <v>14.02880492045534</v>
      </c>
      <c r="D127" s="55">
        <v>4.0395279335195298</v>
      </c>
      <c r="E127" s="63">
        <v>0.28275803552053841</v>
      </c>
      <c r="F127" s="63">
        <v>1.8074647166133654E-5</v>
      </c>
      <c r="G127" s="63">
        <v>8.9412799479520995E-4</v>
      </c>
      <c r="H127" s="63">
        <f t="shared" si="0"/>
        <v>0.2827569681776666</v>
      </c>
      <c r="I127" s="55">
        <f>IF(D127&lt;&gt;0,10000*((E127/[1]K!$F$37)-1),"")</f>
        <v>-0.95353287697719225</v>
      </c>
      <c r="J127" s="55">
        <f>IF(D127&lt;&gt;0,10000*((E127/[1]K!$F$37)-1)-10000*(((E127-F127)/[1]K!$F$37)-1),"")</f>
        <v>0.63916569712496596</v>
      </c>
      <c r="K127" s="55">
        <f>IF(D127&lt;&gt;0,10000*((H127/([1]K!$F$37-([1]K!$E$37*(EXP((1000000*L127)*1.867*10^-11)-1))))-1),"")</f>
        <v>0.42714600594351282</v>
      </c>
      <c r="L127" s="55">
        <v>63.9</v>
      </c>
    </row>
    <row r="128" spans="1:12" s="55" customFormat="1" ht="15" x14ac:dyDescent="0.25">
      <c r="A128" s="58">
        <v>37</v>
      </c>
      <c r="B128" s="61" t="s">
        <v>40</v>
      </c>
      <c r="C128" s="55">
        <v>13.940277269208515</v>
      </c>
      <c r="D128" s="55">
        <v>4.0181007378787896</v>
      </c>
      <c r="E128" s="63">
        <v>0.28278934484945023</v>
      </c>
      <c r="F128" s="63">
        <v>1.573963536993547E-5</v>
      </c>
      <c r="G128" s="63">
        <v>9.6936881732856417E-4</v>
      </c>
      <c r="H128" s="63">
        <f t="shared" si="0"/>
        <v>0.28278814601348251</v>
      </c>
      <c r="I128" s="55">
        <f>IF(D128&lt;&gt;0,10000*((E128/[1]K!$F$37)-1),"")</f>
        <v>0.1536449758732239</v>
      </c>
      <c r="J128" s="55">
        <f>IF(D128&lt;&gt;0,10000*((E128/[1]K!$F$37)-1)-10000*(((E128-F128)/[1]K!$F$37)-1),"")</f>
        <v>0.55659371501093347</v>
      </c>
      <c r="K128" s="55">
        <f>IF(D128&lt;&gt;0,10000*((H128/([1]K!$F$37-([1]K!$E$37*(EXP((1000000*L128)*1.867*10^-11)-1))))-1),"")</f>
        <v>1.5809293700908</v>
      </c>
      <c r="L128" s="55">
        <v>66.2</v>
      </c>
    </row>
    <row r="129" spans="1:12" s="55" customFormat="1" ht="15" x14ac:dyDescent="0.25">
      <c r="A129" s="58">
        <v>38</v>
      </c>
      <c r="B129" s="61" t="s">
        <v>41</v>
      </c>
      <c r="C129" s="55">
        <v>27.329926781714388</v>
      </c>
      <c r="D129" s="55">
        <v>3.9966735422380499</v>
      </c>
      <c r="E129" s="63">
        <v>0.2826996794228917</v>
      </c>
      <c r="F129" s="63">
        <v>2.6933629203911264E-5</v>
      </c>
      <c r="G129" s="63">
        <v>1.5141604267013536E-3</v>
      </c>
      <c r="H129" s="63">
        <f t="shared" si="0"/>
        <v>0.28269770210361472</v>
      </c>
      <c r="I129" s="55">
        <f>IF(D129&lt;&gt;0,10000*((E129/[1]K!$F$37)-1),"")</f>
        <v>-3.0171535657230741</v>
      </c>
      <c r="J129" s="55">
        <f>IF(D129&lt;&gt;0,10000*((E129/[1]K!$F$37)-1)-10000*(((E129-F129)/[1]K!$F$37)-1),"")</f>
        <v>0.95244193305643599</v>
      </c>
      <c r="K129" s="55">
        <f>IF(D129&lt;&gt;0,10000*((H129/([1]K!$F$37-([1]K!$E$37*(EXP((1000000*L129)*1.867*10^-11)-1))))-1),"")</f>
        <v>-1.5356861612314532</v>
      </c>
      <c r="L129" s="55">
        <v>69.900000000000006</v>
      </c>
    </row>
    <row r="130" spans="1:12" s="55" customFormat="1" ht="15" x14ac:dyDescent="0.25">
      <c r="A130" s="58">
        <v>39</v>
      </c>
      <c r="B130" s="61" t="s">
        <v>42</v>
      </c>
      <c r="C130" s="55">
        <v>16.899937625527702</v>
      </c>
      <c r="D130" s="55">
        <v>3.9752463465973098</v>
      </c>
      <c r="E130" s="63">
        <v>0.28305181140285385</v>
      </c>
      <c r="F130" s="63">
        <v>1.4876408915231477E-5</v>
      </c>
      <c r="G130" s="63">
        <v>1.2736379347774115E-3</v>
      </c>
      <c r="H130" s="63">
        <f t="shared" si="0"/>
        <v>0.28304971238316123</v>
      </c>
      <c r="I130" s="55">
        <f>IF(D130&lt;&gt;0,10000*((E130/[1]K!$F$37)-1),"")</f>
        <v>9.435132798905066</v>
      </c>
      <c r="J130" s="55">
        <f>IF(D130&lt;&gt;0,10000*((E130/[1]K!$F$37)-1)-10000*(((E130-F130)/[1]K!$F$37)-1),"")</f>
        <v>0.52606782238173722</v>
      </c>
      <c r="K130" s="55">
        <f>IF(D130&lt;&gt;0,10000*((H130/([1]K!$F$37-([1]K!$E$37*(EXP((1000000*L130)*1.867*10^-11)-1))))-1),"")</f>
        <v>11.321306739877635</v>
      </c>
      <c r="L130" s="55">
        <v>88.2</v>
      </c>
    </row>
    <row r="131" spans="1:12" s="55" customFormat="1" ht="15" x14ac:dyDescent="0.25">
      <c r="A131" s="58">
        <v>40</v>
      </c>
      <c r="B131" s="61" t="s">
        <v>43</v>
      </c>
      <c r="C131" s="55">
        <v>11.76088302779268</v>
      </c>
      <c r="D131" s="55">
        <v>3.9538191509565701</v>
      </c>
      <c r="E131" s="63">
        <v>0.28277893302954826</v>
      </c>
      <c r="F131" s="63">
        <v>1.8791633450093401E-5</v>
      </c>
      <c r="G131" s="63">
        <v>7.9656530118438651E-4</v>
      </c>
      <c r="H131" s="63">
        <f t="shared" si="0"/>
        <v>0.28277801639510242</v>
      </c>
      <c r="I131" s="55">
        <f>IF(D131&lt;&gt;0,10000*((E131/[1]K!$F$37)-1),"")</f>
        <v>-0.21454357380101818</v>
      </c>
      <c r="J131" s="55">
        <f>IF(D131&lt;&gt;0,10000*((E131/[1]K!$F$37)-1)-10000*(((E131-F131)/[1]K!$F$37)-1),"")</f>
        <v>0.66452016373230727</v>
      </c>
      <c r="K131" s="55">
        <f>IF(D131&lt;&gt;0,10000*((H131/([1]K!$F$37-([1]K!$E$37*(EXP((1000000*L131)*1.867*10^-11)-1))))-1),"")</f>
        <v>1.1204758345018107</v>
      </c>
      <c r="L131" s="55">
        <v>61.6</v>
      </c>
    </row>
    <row r="132" spans="1:12" s="55" customFormat="1" ht="15" x14ac:dyDescent="0.25">
      <c r="A132" s="58">
        <v>41</v>
      </c>
      <c r="B132" s="61" t="s">
        <v>44</v>
      </c>
      <c r="C132" s="55">
        <v>5.0484272550277192</v>
      </c>
      <c r="D132" s="55">
        <v>3.93239195531583</v>
      </c>
      <c r="E132" s="63">
        <v>0.28259015090112904</v>
      </c>
      <c r="F132" s="63">
        <v>1.3022536771990144E-5</v>
      </c>
      <c r="G132" s="63">
        <v>2.8953776044061199E-4</v>
      </c>
      <c r="H132" s="63">
        <f t="shared" si="0"/>
        <v>0.28258981339075884</v>
      </c>
      <c r="I132" s="55">
        <f>IF(D132&lt;&gt;0,10000*((E132/[1]K!$F$37)-1),"")</f>
        <v>-6.8903618958204849</v>
      </c>
      <c r="J132" s="55">
        <f>IF(D132&lt;&gt;0,10000*((E132/[1]K!$F$37)-1)-10000*(((E132-F132)/[1]K!$F$37)-1),"")</f>
        <v>0.46051016751258445</v>
      </c>
      <c r="K132" s="55">
        <f>IF(D132&lt;&gt;0,10000*((H132/([1]K!$F$37-([1]K!$E$37*(EXP((1000000*L132)*1.867*10^-11)-1))))-1),"")</f>
        <v>-5.5180134143473225</v>
      </c>
      <c r="L132" s="55">
        <v>62.4</v>
      </c>
    </row>
    <row r="133" spans="1:12" s="55" customFormat="1" ht="15" x14ac:dyDescent="0.25">
      <c r="A133" s="58">
        <v>42</v>
      </c>
      <c r="B133" s="61" t="s">
        <v>45</v>
      </c>
      <c r="C133" s="55">
        <v>11.091822628830515</v>
      </c>
      <c r="D133" s="55">
        <v>3.9109647596750898</v>
      </c>
      <c r="E133" s="63">
        <v>0.28275456482909894</v>
      </c>
      <c r="F133" s="63">
        <v>1.9045900474881392E-5</v>
      </c>
      <c r="G133" s="63">
        <v>6.9230620268464322E-4</v>
      </c>
      <c r="H133" s="63">
        <f t="shared" si="0"/>
        <v>0.28275374228815536</v>
      </c>
      <c r="I133" s="55">
        <f>IF(D133&lt;&gt;0,10000*((E133/[1]K!$F$37)-1),"")</f>
        <v>-1.0762653924734078</v>
      </c>
      <c r="J133" s="55">
        <f>IF(D133&lt;&gt;0,10000*((E133/[1]K!$F$37)-1)-10000*(((E133-F133)/[1]K!$F$37)-1),"")</f>
        <v>0.67351169527607446</v>
      </c>
      <c r="K133" s="55">
        <f>IF(D133&lt;&gt;0,10000*((H133/([1]K!$F$37-([1]K!$E$37*(EXP((1000000*L133)*1.867*10^-11)-1))))-1),"")</f>
        <v>0.30639004824362104</v>
      </c>
      <c r="L133" s="55">
        <v>63.6</v>
      </c>
    </row>
    <row r="134" spans="1:12" s="55" customFormat="1" ht="15" x14ac:dyDescent="0.25">
      <c r="A134" s="58">
        <v>43</v>
      </c>
      <c r="B134" s="61" t="s">
        <v>46</v>
      </c>
      <c r="C134" s="55">
        <v>17.292290977977281</v>
      </c>
      <c r="D134" s="55">
        <v>3.8895375640343501</v>
      </c>
      <c r="E134" s="63">
        <v>0.2829222190885588</v>
      </c>
      <c r="F134" s="63">
        <v>1.8239062770917461E-5</v>
      </c>
      <c r="G134" s="63">
        <v>1.2996974518297889E-3</v>
      </c>
      <c r="H134" s="63">
        <f t="shared" si="0"/>
        <v>0.28292093238843691</v>
      </c>
      <c r="I134" s="55">
        <f>IF(D134&lt;&gt;0,10000*((E134/[1]K!$F$37)-1),"")</f>
        <v>4.8524175100794764</v>
      </c>
      <c r="J134" s="55">
        <f>IF(D134&lt;&gt;0,10000*((E134/[1]K!$F$37)-1)-10000*(((E134-F134)/[1]K!$F$37)-1),"")</f>
        <v>0.64497985292399918</v>
      </c>
      <c r="K134" s="55">
        <f>IF(D134&lt;&gt;0,10000*((H134/([1]K!$F$37-([1]K!$E$37*(EXP((1000000*L134)*1.867*10^-11)-1))))-1),"")</f>
        <v>5.9839200861011577</v>
      </c>
      <c r="L134" s="55">
        <v>53</v>
      </c>
    </row>
    <row r="135" spans="1:12" s="55" customFormat="1" ht="15" x14ac:dyDescent="0.25">
      <c r="A135" s="58">
        <v>44</v>
      </c>
      <c r="B135" s="61" t="s">
        <v>47</v>
      </c>
      <c r="C135" s="55">
        <v>7.3481984479254612</v>
      </c>
      <c r="D135" s="55">
        <v>3.86811036839361</v>
      </c>
      <c r="E135" s="63">
        <v>0.28290262519719089</v>
      </c>
      <c r="F135" s="63">
        <v>1.7240444848260161E-5</v>
      </c>
      <c r="G135" s="63">
        <v>5.4940435187152419E-4</v>
      </c>
      <c r="H135" s="63">
        <f t="shared" si="0"/>
        <v>0.28290207204617451</v>
      </c>
      <c r="I135" s="55">
        <f>IF(D135&lt;&gt;0,10000*((E135/[1]K!$F$37)-1),"")</f>
        <v>4.1595274569328211</v>
      </c>
      <c r="J135" s="55">
        <f>IF(D135&lt;&gt;0,10000*((E135/[1]K!$F$37)-1)-10000*(((E135-F135)/[1]K!$F$37)-1),"")</f>
        <v>0.60966617211777319</v>
      </c>
      <c r="K135" s="55">
        <f>IF(D135&lt;&gt;0,10000*((H135/([1]K!$F$37-([1]K!$E$37*(EXP((1000000*L135)*1.867*10^-11)-1))))-1),"")</f>
        <v>5.33688971145585</v>
      </c>
      <c r="L135" s="55">
        <v>53.9</v>
      </c>
    </row>
    <row r="136" spans="1:12" s="55" customFormat="1" ht="15" x14ac:dyDescent="0.25">
      <c r="A136" s="58">
        <v>45</v>
      </c>
      <c r="B136" s="61" t="s">
        <v>48</v>
      </c>
      <c r="C136" s="55">
        <v>13.297480080900549</v>
      </c>
      <c r="D136" s="55">
        <v>3.8466831727528699</v>
      </c>
      <c r="E136" s="63">
        <v>0.28289011081986165</v>
      </c>
      <c r="F136" s="63">
        <v>1.8927166723168854E-5</v>
      </c>
      <c r="G136" s="63">
        <v>8.841187947500978E-4</v>
      </c>
      <c r="H136" s="63">
        <f t="shared" si="0"/>
        <v>0.28288921075789059</v>
      </c>
      <c r="I136" s="55">
        <f>IF(D136&lt;&gt;0,10000*((E136/[1]K!$F$37)-1),"")</f>
        <v>3.7169871054554271</v>
      </c>
      <c r="J136" s="55">
        <f>IF(D136&lt;&gt;0,10000*((E136/[1]K!$F$37)-1)-10000*(((E136-F136)/[1]K!$F$37)-1),"")</f>
        <v>0.66931296649919148</v>
      </c>
      <c r="K136" s="55">
        <f>IF(D136&lt;&gt;0,10000*((H136/([1]K!$F$37-([1]K!$E$37*(EXP((1000000*L136)*1.867*10^-11)-1))))-1),"")</f>
        <v>4.8953588933908776</v>
      </c>
      <c r="L136" s="55">
        <v>54.5</v>
      </c>
    </row>
    <row r="137" spans="1:12" s="55" customFormat="1" ht="15" x14ac:dyDescent="0.25">
      <c r="A137" s="58">
        <v>46</v>
      </c>
      <c r="B137" s="61" t="s">
        <v>49</v>
      </c>
      <c r="C137" s="55">
        <v>22.214578007531522</v>
      </c>
      <c r="D137" s="55">
        <v>3.8252559771121399</v>
      </c>
      <c r="E137" s="63">
        <v>0.28284900892778225</v>
      </c>
      <c r="F137" s="63">
        <v>1.7495095225941256E-5</v>
      </c>
      <c r="G137" s="63">
        <v>1.4626610680495557E-3</v>
      </c>
      <c r="H137" s="63">
        <f t="shared" si="0"/>
        <v>0.28284735313361675</v>
      </c>
      <c r="I137" s="55">
        <f>IF(D137&lt;&gt;0,10000*((E137/[1]K!$F$37)-1),"")</f>
        <v>2.2635192030073803</v>
      </c>
      <c r="J137" s="55">
        <f>IF(D137&lt;&gt;0,10000*((E137/[1]K!$F$37)-1)-10000*(((E137-F137)/[1]K!$F$37)-1),"")</f>
        <v>0.61867125999981454</v>
      </c>
      <c r="K137" s="55">
        <f>IF(D137&lt;&gt;0,10000*((H137/([1]K!$F$37-([1]K!$E$37*(EXP((1000000*L137)*1.867*10^-11)-1))))-1),"")</f>
        <v>3.5505157301640722</v>
      </c>
      <c r="L137" s="55">
        <v>60.6</v>
      </c>
    </row>
    <row r="138" spans="1:12" s="55" customFormat="1" ht="15" x14ac:dyDescent="0.25">
      <c r="A138" s="58">
        <v>47</v>
      </c>
      <c r="B138" s="61" t="s">
        <v>50</v>
      </c>
      <c r="C138" s="55">
        <v>22.005931918414152</v>
      </c>
      <c r="D138" s="55">
        <v>3.8038287814713998</v>
      </c>
      <c r="E138" s="63">
        <v>0.28283727791220475</v>
      </c>
      <c r="F138" s="63">
        <v>1.5897290493994704E-5</v>
      </c>
      <c r="G138" s="63">
        <v>1.569603989866766E-3</v>
      </c>
      <c r="H138" s="63">
        <f t="shared" si="0"/>
        <v>0.28283297598700685</v>
      </c>
      <c r="I138" s="55">
        <f>IF(D138&lt;&gt;0,10000*((E138/[1]K!$F$37)-1),"")</f>
        <v>1.848680524241253</v>
      </c>
      <c r="J138" s="55">
        <f>IF(D138&lt;&gt;0,10000*((E138/[1]K!$F$37)-1)-10000*(((E138-F138)/[1]K!$F$37)-1),"")</f>
        <v>0.56216880294224225</v>
      </c>
      <c r="K138" s="55">
        <f>IF(D138&lt;&gt;0,10000*((H138/([1]K!$F$37-([1]K!$E$37*(EXP((1000000*L138)*1.867*10^-11)-1))))-1),"")</f>
        <v>4.9547013656470185</v>
      </c>
      <c r="L138" s="55">
        <v>146.6</v>
      </c>
    </row>
    <row r="139" spans="1:12" s="55" customFormat="1" ht="15" x14ac:dyDescent="0.25">
      <c r="A139" s="58">
        <v>50</v>
      </c>
      <c r="B139" s="61" t="s">
        <v>51</v>
      </c>
      <c r="C139" s="55">
        <v>21.867099472155353</v>
      </c>
      <c r="D139" s="55">
        <v>3.7824015858306601</v>
      </c>
      <c r="E139" s="63">
        <v>0.28267418158410973</v>
      </c>
      <c r="F139" s="63">
        <v>1.6295709928774407E-5</v>
      </c>
      <c r="G139" s="63">
        <v>1.3726166145695453E-3</v>
      </c>
      <c r="H139" s="63">
        <f t="shared" si="0"/>
        <v>0.28267246095149529</v>
      </c>
      <c r="I139" s="55">
        <f>IF(D139&lt;&gt;0,10000*((E139/[1]K!$F$37)-1),"")</f>
        <v>-3.91882228160223</v>
      </c>
      <c r="J139" s="55">
        <f>IF(D139&lt;&gt;0,10000*((E139/[1]K!$F$37)-1)-10000*(((E139-F139)/[1]K!$F$37)-1),"")</f>
        <v>0.57625793195459352</v>
      </c>
      <c r="K139" s="55">
        <f>IF(D139&lt;&gt;0,10000*((H139/([1]K!$F$37-([1]K!$E$37*(EXP((1000000*L139)*1.867*10^-11)-1))))-1),"")</f>
        <v>-2.4906033398075511</v>
      </c>
      <c r="L139" s="55">
        <v>67.099999999999994</v>
      </c>
    </row>
    <row r="140" spans="1:12" s="55" customFormat="1" ht="15" x14ac:dyDescent="0.25">
      <c r="A140" s="58">
        <v>51</v>
      </c>
      <c r="B140" s="61" t="s">
        <v>52</v>
      </c>
      <c r="C140" s="55">
        <v>37.709472022702911</v>
      </c>
      <c r="D140" s="55">
        <v>3.76097439018992</v>
      </c>
      <c r="E140" s="63">
        <v>0.28260242681669601</v>
      </c>
      <c r="F140" s="63">
        <v>1.2113447403690609E-5</v>
      </c>
      <c r="G140" s="63">
        <v>2.3102521065816485E-3</v>
      </c>
      <c r="H140" s="63">
        <f t="shared" si="0"/>
        <v>0.28259892612891047</v>
      </c>
      <c r="I140" s="55">
        <f>IF(D140&lt;&gt;0,10000*((E140/[1]K!$F$37)-1),"")</f>
        <v>-6.4562541614299196</v>
      </c>
      <c r="J140" s="55">
        <f>IF(D140&lt;&gt;0,10000*((E140/[1]K!$F$37)-1)-10000*(((E140-F140)/[1]K!$F$37)-1),"")</f>
        <v>0.42836244509847354</v>
      </c>
      <c r="K140" s="55">
        <f>IF(D140&lt;&gt;0,10000*((H140/([1]K!$F$37-([1]K!$E$37*(EXP((1000000*L140)*1.867*10^-11)-1))))-1),"")</f>
        <v>-4.7804753318547721</v>
      </c>
      <c r="L140" s="55">
        <v>81.099999999999994</v>
      </c>
    </row>
    <row r="141" spans="1:12" s="55" customFormat="1" ht="15" x14ac:dyDescent="0.25">
      <c r="A141" s="58">
        <v>52</v>
      </c>
      <c r="B141" s="61" t="s">
        <v>53</v>
      </c>
      <c r="C141" s="55">
        <v>21.376439081130616</v>
      </c>
      <c r="D141" s="55">
        <v>3.7395471945491798</v>
      </c>
      <c r="E141" s="63">
        <v>0.28265031949175712</v>
      </c>
      <c r="F141" s="63">
        <v>1.5938944268723193E-5</v>
      </c>
      <c r="G141" s="63">
        <v>1.7311569047066605E-3</v>
      </c>
      <c r="H141" s="63">
        <f t="shared" si="0"/>
        <v>0.28264750854332121</v>
      </c>
      <c r="I141" s="55">
        <f>IF(D141&lt;&gt;0,10000*((E141/[1]K!$F$37)-1),"")</f>
        <v>-4.7626468250749898</v>
      </c>
      <c r="J141" s="55">
        <f>IF(D141&lt;&gt;0,10000*((E141/[1]K!$F$37)-1)-10000*(((E141-F141)/[1]K!$F$37)-1),"")</f>
        <v>0.56364178682488664</v>
      </c>
      <c r="K141" s="55">
        <f>IF(D141&lt;&gt;0,10000*((H141/([1]K!$F$37-([1]K!$E$37*(EXP((1000000*L141)*1.867*10^-11)-1))))-1),"")</f>
        <v>-2.9333168851364277</v>
      </c>
      <c r="L141" s="55">
        <v>86.9</v>
      </c>
    </row>
    <row r="142" spans="1:12" s="55" customFormat="1" ht="15" x14ac:dyDescent="0.25">
      <c r="A142" s="58">
        <v>53</v>
      </c>
      <c r="B142" s="61" t="s">
        <v>54</v>
      </c>
      <c r="C142" s="55">
        <v>34.494863687073313</v>
      </c>
      <c r="D142" s="55">
        <v>3.7181199989084401</v>
      </c>
      <c r="E142" s="63">
        <v>0.28267921382420924</v>
      </c>
      <c r="F142" s="63">
        <v>1.712064620158556E-5</v>
      </c>
      <c r="G142" s="63">
        <v>2.1637103723316071E-3</v>
      </c>
      <c r="H142" s="63">
        <f t="shared" si="0"/>
        <v>0.28267546178213676</v>
      </c>
      <c r="I142" s="55">
        <f>IF(D142&lt;&gt;0,10000*((E142/[1]K!$F$37)-1),"")</f>
        <v>-3.7408694163676426</v>
      </c>
      <c r="J142" s="55">
        <f>IF(D142&lt;&gt;0,10000*((E142/[1]K!$F$37)-1)-10000*(((E142-F142)/[1]K!$F$37)-1),"")</f>
        <v>0.60542978593591812</v>
      </c>
      <c r="K142" s="55">
        <f>IF(D142&lt;&gt;0,10000*((H142/([1]K!$F$37-([1]K!$E$37*(EXP((1000000*L142)*1.867*10^-11)-1))))-1),"")</f>
        <v>-1.813525153853135</v>
      </c>
      <c r="L142" s="55">
        <v>92.8</v>
      </c>
    </row>
    <row r="143" spans="1:12" s="55" customFormat="1" ht="15" x14ac:dyDescent="0.25">
      <c r="A143" s="58">
        <v>54</v>
      </c>
      <c r="B143" s="61" t="s">
        <v>55</v>
      </c>
      <c r="C143" s="55">
        <v>38.076618741509201</v>
      </c>
      <c r="D143" s="55">
        <v>3.6966928032677</v>
      </c>
      <c r="E143" s="63">
        <v>0.28262304874595556</v>
      </c>
      <c r="F143" s="63">
        <v>1.5365624216542492E-5</v>
      </c>
      <c r="G143" s="63">
        <v>2.3047621051403245E-3</v>
      </c>
      <c r="H143" s="63">
        <f t="shared" si="0"/>
        <v>0.28261799149433331</v>
      </c>
      <c r="I143" s="55">
        <f>IF(D143&lt;&gt;0,10000*((E143/[1]K!$F$37)-1),"")</f>
        <v>-5.7270100622186515</v>
      </c>
      <c r="J143" s="55">
        <f>IF(D143&lt;&gt;0,10000*((E143/[1]K!$F$37)-1)-10000*(((E143-F143)/[1]K!$F$37)-1),"")</f>
        <v>0.54336772518204235</v>
      </c>
      <c r="K143" s="55">
        <f>IF(D143&lt;&gt;0,10000*((H143/([1]K!$F$37-([1]K!$E$37*(EXP((1000000*L143)*1.867*10^-11)-1))))-1),"")</f>
        <v>-3.299525543636328</v>
      </c>
      <c r="L143" s="55">
        <v>117.4</v>
      </c>
    </row>
    <row r="144" spans="1:12" s="55" customFormat="1" ht="15" x14ac:dyDescent="0.25">
      <c r="A144" s="58">
        <v>55</v>
      </c>
      <c r="B144" s="61" t="s">
        <v>56</v>
      </c>
      <c r="C144" s="55">
        <v>27.105848877151246</v>
      </c>
      <c r="D144" s="55">
        <v>3.6752656076269599</v>
      </c>
      <c r="E144" s="63">
        <v>0.28261957598885584</v>
      </c>
      <c r="F144" s="63">
        <v>1.6917926311977749E-5</v>
      </c>
      <c r="G144" s="63">
        <v>1.8048106782691409E-3</v>
      </c>
      <c r="H144" s="63">
        <f t="shared" si="0"/>
        <v>0.28261547730030395</v>
      </c>
      <c r="I144" s="55">
        <f>IF(D144&lt;&gt;0,10000*((E144/[1]K!$F$37)-1),"")</f>
        <v>-5.8498156247388522</v>
      </c>
      <c r="J144" s="55">
        <f>IF(D144&lt;&gt;0,10000*((E144/[1]K!$F$37)-1)-10000*(((E144-F144)/[1]K!$F$37)-1),"")</f>
        <v>0.5982610927723897</v>
      </c>
      <c r="K144" s="55">
        <f>IF(D144&lt;&gt;0,10000*((H144/([1]K!$F$37-([1]K!$E$37*(EXP((1000000*L144)*1.867*10^-11)-1))))-1),"")</f>
        <v>-3.2973085301868377</v>
      </c>
      <c r="L144" s="55">
        <v>121.5</v>
      </c>
    </row>
    <row r="145" spans="1:12" s="55" customFormat="1" ht="15" x14ac:dyDescent="0.25">
      <c r="A145" s="58">
        <v>56</v>
      </c>
      <c r="B145" s="61" t="s">
        <v>57</v>
      </c>
      <c r="C145" s="55">
        <v>14.816698647714771</v>
      </c>
      <c r="D145" s="55">
        <v>3.6538384119862202</v>
      </c>
      <c r="E145" s="63">
        <v>0.28281803379359405</v>
      </c>
      <c r="F145" s="63">
        <v>1.6233283107592527E-5</v>
      </c>
      <c r="G145" s="63">
        <v>9.8756109985114978E-4</v>
      </c>
      <c r="H145" s="63">
        <f t="shared" si="0"/>
        <v>0.28281563027640333</v>
      </c>
      <c r="I145" s="55">
        <f>IF(D145&lt;&gt;0,10000*((E145/[1]K!$F$37)-1),"")</f>
        <v>1.1681593293144665</v>
      </c>
      <c r="J145" s="55">
        <f>IF(D145&lt;&gt;0,10000*((E145/[1]K!$F$37)-1)-10000*(((E145-F145)/[1]K!$F$37)-1),"")</f>
        <v>0.57405036008040256</v>
      </c>
      <c r="K145" s="55">
        <f>IF(D145&lt;&gt;0,10000*((H145/([1]K!$F$37-([1]K!$E$37*(EXP((1000000*L145)*1.867*10^-11)-1))))-1),"")</f>
        <v>3.9761007276584159</v>
      </c>
      <c r="L145" s="55">
        <v>130.19999999999999</v>
      </c>
    </row>
    <row r="146" spans="1:12" s="55" customFormat="1" ht="15" x14ac:dyDescent="0.25">
      <c r="A146" s="58">
        <v>57</v>
      </c>
      <c r="B146" s="61" t="s">
        <v>58</v>
      </c>
      <c r="C146" s="55">
        <v>21.178545990997595</v>
      </c>
      <c r="D146" s="55">
        <v>3.63241121634548</v>
      </c>
      <c r="E146" s="63">
        <v>0.28275829411733705</v>
      </c>
      <c r="F146" s="63">
        <v>2.519118651622743E-5</v>
      </c>
      <c r="G146" s="63">
        <v>1.4301876115217706E-3</v>
      </c>
      <c r="H146" s="63">
        <f t="shared" si="0"/>
        <v>0.28275462596141659</v>
      </c>
      <c r="I146" s="55">
        <f>IF(D146&lt;&gt;0,10000*((E146/[1]K!$F$37)-1),"")</f>
        <v>-0.94438823356801649</v>
      </c>
      <c r="J146" s="55">
        <f>IF(D146&lt;&gt;0,10000*((E146/[1]K!$F$37)-1)-10000*(((E146-F146)/[1]K!$F$37)-1),"")</f>
        <v>0.89082470839052519</v>
      </c>
      <c r="K146" s="55">
        <f>IF(D146&lt;&gt;0,10000*((H146/([1]K!$F$37-([1]K!$E$37*(EXP((1000000*L146)*1.867*10^-11)-1))))-1),"")</f>
        <v>1.9739556435882655</v>
      </c>
      <c r="L146" s="55">
        <v>137.19999999999999</v>
      </c>
    </row>
    <row r="147" spans="1:12" s="55" customFormat="1" ht="15" x14ac:dyDescent="0.25">
      <c r="A147" s="58">
        <v>58</v>
      </c>
      <c r="B147" s="61" t="s">
        <v>59</v>
      </c>
      <c r="C147" s="55">
        <v>27.813059552360624</v>
      </c>
      <c r="D147" s="55">
        <v>3.6109840207047399</v>
      </c>
      <c r="E147" s="63">
        <v>0.28308567269214679</v>
      </c>
      <c r="F147" s="63">
        <v>1.8952359971123548E-5</v>
      </c>
      <c r="G147" s="63">
        <v>2.064896842936917E-3</v>
      </c>
      <c r="H147" s="63">
        <f t="shared" si="0"/>
        <v>0.28308255150923189</v>
      </c>
      <c r="I147" s="55">
        <f>IF(D147&lt;&gt;0,10000*((E147/[1]K!$F$37)-1),"")</f>
        <v>10.63255449004652</v>
      </c>
      <c r="J147" s="55">
        <f>IF(D147&lt;&gt;0,10000*((E147/[1]K!$F$37)-1)-10000*(((E147-F147)/[1]K!$F$37)-1),"")</f>
        <v>0.67020386410598931</v>
      </c>
      <c r="K147" s="55">
        <f>IF(D147&lt;&gt;0,10000*((H147/([1]K!$F$37-([1]K!$E$37*(EXP((1000000*L147)*1.867*10^-11)-1))))-1),"")</f>
        <v>12.320383616126751</v>
      </c>
      <c r="L147" s="55">
        <v>80.900000000000006</v>
      </c>
    </row>
    <row r="148" spans="1:12" s="55" customFormat="1" ht="15" x14ac:dyDescent="0.25">
      <c r="A148" s="58">
        <v>59</v>
      </c>
      <c r="B148" s="61" t="s">
        <v>60</v>
      </c>
      <c r="C148" s="55">
        <v>9.549578089558727</v>
      </c>
      <c r="D148" s="55">
        <v>3.5895568250640002</v>
      </c>
      <c r="E148" s="63">
        <v>0.28310517548339154</v>
      </c>
      <c r="F148" s="63">
        <v>2.1587321853526024E-5</v>
      </c>
      <c r="G148" s="63">
        <v>7.401460184236103E-4</v>
      </c>
      <c r="H148" s="63">
        <f t="shared" si="0"/>
        <v>0.28310405256811005</v>
      </c>
      <c r="I148" s="55">
        <f>IF(D148&lt;&gt;0,10000*((E148/[1]K!$F$37)-1),"")</f>
        <v>11.322223010115096</v>
      </c>
      <c r="J148" s="55">
        <f>IF(D148&lt;&gt;0,10000*((E148/[1]K!$F$37)-1)-10000*(((E148-F148)/[1]K!$F$37)-1),"")</f>
        <v>0.76338284751731322</v>
      </c>
      <c r="K148" s="55">
        <f>IF(D148&lt;&gt;0,10000*((H148/([1]K!$F$37-([1]K!$E$37*(EXP((1000000*L148)*1.867*10^-11)-1))))-1),"")</f>
        <v>13.087527570112556</v>
      </c>
      <c r="L148" s="55">
        <v>81.2</v>
      </c>
    </row>
    <row r="149" spans="1:12" s="55" customFormat="1" ht="15" x14ac:dyDescent="0.25">
      <c r="A149" s="58">
        <v>60</v>
      </c>
      <c r="B149" s="61" t="s">
        <v>61</v>
      </c>
      <c r="C149" s="55">
        <v>11.052221035369229</v>
      </c>
      <c r="D149" s="55">
        <v>3.5681296294232698</v>
      </c>
      <c r="E149" s="63">
        <v>0.2831632625828111</v>
      </c>
      <c r="F149" s="63">
        <v>1.5196246378089876E-5</v>
      </c>
      <c r="G149" s="63">
        <v>9.4311785829115943E-4</v>
      </c>
      <c r="H149" s="63">
        <f t="shared" si="0"/>
        <v>0.28316182996457462</v>
      </c>
      <c r="I149" s="55">
        <f>IF(D149&lt;&gt;0,10000*((E149/[1]K!$F$37)-1),"")</f>
        <v>13.376331234369321</v>
      </c>
      <c r="J149" s="55">
        <f>IF(D149&lt;&gt;0,10000*((E149/[1]K!$F$37)-1)-10000*(((E149-F149)/[1]K!$F$37)-1),"")</f>
        <v>0.53737809212250909</v>
      </c>
      <c r="K149" s="55">
        <f>IF(D149&lt;&gt;0,10000*((H149/([1]K!$F$37-([1]K!$E$37*(EXP((1000000*L149)*1.867*10^-11)-1))))-1),"")</f>
        <v>15.133277750065677</v>
      </c>
      <c r="L149" s="55">
        <v>81.3</v>
      </c>
    </row>
    <row r="150" spans="1:12" s="55" customFormat="1" ht="15" x14ac:dyDescent="0.25">
      <c r="A150" s="58">
        <v>62</v>
      </c>
      <c r="B150" s="61" t="s">
        <v>62</v>
      </c>
      <c r="C150" s="55">
        <v>7.6409912764406336</v>
      </c>
      <c r="D150" s="55">
        <v>3.5467024337825301</v>
      </c>
      <c r="E150" s="63">
        <v>0.28301725500931096</v>
      </c>
      <c r="F150" s="63">
        <v>1.5272607562288412E-5</v>
      </c>
      <c r="G150" s="63">
        <v>6.0620843994132361E-4</v>
      </c>
      <c r="H150" s="63">
        <f t="shared" si="0"/>
        <v>0.28301630809311656</v>
      </c>
      <c r="I150" s="55">
        <f>IF(D150&lt;&gt;0,10000*((E150/[1]K!$F$37)-1),"")</f>
        <v>8.213130445777761</v>
      </c>
      <c r="J150" s="55">
        <f>IF(D150&lt;&gt;0,10000*((E150/[1]K!$F$37)-1)-10000*(((E150-F150)/[1]K!$F$37)-1),"")</f>
        <v>0.54007841866710038</v>
      </c>
      <c r="K150" s="55">
        <f>IF(D150&lt;&gt;0,10000*((H150/([1]K!$F$37-([1]K!$E$37*(EXP((1000000*L150)*1.867*10^-11)-1))))-1),"")</f>
        <v>10.037484507205985</v>
      </c>
      <c r="L150" s="55">
        <v>83.6</v>
      </c>
    </row>
    <row r="151" spans="1:12" s="55" customFormat="1" ht="15" x14ac:dyDescent="0.25">
      <c r="A151" s="58">
        <v>64</v>
      </c>
      <c r="B151" s="61" t="s">
        <v>63</v>
      </c>
      <c r="C151" s="55">
        <v>16.278207091008237</v>
      </c>
      <c r="D151" s="55">
        <v>3.52527523814179</v>
      </c>
      <c r="E151" s="63">
        <v>0.28305948836255562</v>
      </c>
      <c r="F151" s="63">
        <v>2.2170029813419521E-5</v>
      </c>
      <c r="G151" s="63">
        <v>1.2525056241790313E-3</v>
      </c>
      <c r="H151" s="63">
        <f t="shared" si="0"/>
        <v>0.28305747804130482</v>
      </c>
      <c r="I151" s="55">
        <f>IF(D151&lt;&gt;0,10000*((E151/[1]K!$F$37)-1),"")</f>
        <v>9.7066097054510081</v>
      </c>
      <c r="J151" s="55">
        <f>IF(D151&lt;&gt;0,10000*((E151/[1]K!$F$37)-1)-10000*(((E151-F151)/[1]K!$F$37)-1),"")</f>
        <v>0.78398888955888424</v>
      </c>
      <c r="K151" s="55">
        <f>IF(D151&lt;&gt;0,10000*((H151/([1]K!$F$37-([1]K!$E$37*(EXP((1000000*L151)*1.867*10^-11)-1))))-1),"")</f>
        <v>11.544800309439829</v>
      </c>
      <c r="L151" s="55">
        <v>85.9</v>
      </c>
    </row>
    <row r="152" spans="1:12" s="55" customFormat="1" ht="15" x14ac:dyDescent="0.25">
      <c r="A152" s="59">
        <v>65</v>
      </c>
      <c r="B152" s="62" t="s">
        <v>64</v>
      </c>
      <c r="C152" s="55">
        <v>42.47883109956723</v>
      </c>
      <c r="D152" s="55">
        <v>3.5038480425010499</v>
      </c>
      <c r="E152" s="64">
        <v>0.28327399543428095</v>
      </c>
      <c r="F152" s="64">
        <v>2.6806175959642453E-5</v>
      </c>
      <c r="G152" s="64">
        <v>3.3244403506164756E-3</v>
      </c>
      <c r="H152" s="64">
        <f t="shared" si="0"/>
        <v>0.2832684419842037</v>
      </c>
      <c r="I152" s="55">
        <f>IF(D152&lt;&gt;0,10000*((E152/[1]K!$F$37)-1),"")</f>
        <v>17.292127739481078</v>
      </c>
      <c r="J152" s="55">
        <f>IF(D152&lt;&gt;0,10000*((E152/[1]K!$F$37)-1)-10000*(((E152-F152)/[1]K!$F$37)-1),"")</f>
        <v>0.94793486074662425</v>
      </c>
      <c r="K152" s="55">
        <f>IF(D152&lt;&gt;0,10000*((H152/([1]K!$F$37-([1]K!$E$37*(EXP((1000000*L152)*1.867*10^-11)-1))))-1),"")</f>
        <v>19.08437943226815</v>
      </c>
      <c r="L152" s="55">
        <v>89.4</v>
      </c>
    </row>
    <row r="153" spans="1:12" s="55" customFormat="1" ht="15" x14ac:dyDescent="0.25">
      <c r="A153" s="57">
        <v>139</v>
      </c>
      <c r="B153" s="60" t="s">
        <v>166</v>
      </c>
      <c r="C153" s="55">
        <v>13.27764360837258</v>
      </c>
      <c r="D153" s="55">
        <v>6.0167341645161292</v>
      </c>
      <c r="E153" s="55">
        <v>0.28292948090044961</v>
      </c>
      <c r="F153" s="55">
        <v>2.7591732162085975E-5</v>
      </c>
      <c r="G153" s="55">
        <v>9.2630135788773175E-4</v>
      </c>
      <c r="H153" s="55">
        <v>0.28292936848232719</v>
      </c>
      <c r="I153" s="55">
        <v>5.1092137294972417</v>
      </c>
      <c r="J153" s="55">
        <v>0.97571413484098812</v>
      </c>
      <c r="K153" s="55">
        <v>5.2495145918474151</v>
      </c>
      <c r="L153" s="55">
        <v>6.5</v>
      </c>
    </row>
    <row r="154" spans="1:12" s="55" customFormat="1" ht="15" x14ac:dyDescent="0.25">
      <c r="A154" s="57">
        <v>140</v>
      </c>
      <c r="B154" s="60" t="s">
        <v>167</v>
      </c>
      <c r="C154" s="55">
        <v>13.675384518038868</v>
      </c>
      <c r="D154" s="55">
        <v>5.8130695250896052</v>
      </c>
      <c r="E154" s="55">
        <v>0.28287855085975516</v>
      </c>
      <c r="F154" s="55">
        <v>3.3126104252540263E-5</v>
      </c>
      <c r="G154" s="55">
        <v>9.0886505025856306E-4</v>
      </c>
      <c r="H154" s="55">
        <v>0.2828784388606857</v>
      </c>
      <c r="I154" s="55">
        <v>3.3081973851212254</v>
      </c>
      <c r="J154" s="55">
        <v>1.171423670016658</v>
      </c>
      <c r="K154" s="55">
        <v>3.4507064996947001</v>
      </c>
      <c r="L154" s="55">
        <v>6.6</v>
      </c>
    </row>
    <row r="155" spans="1:12" s="55" customFormat="1" ht="15" x14ac:dyDescent="0.25">
      <c r="A155" s="57">
        <v>141</v>
      </c>
      <c r="B155" s="60" t="s">
        <v>168</v>
      </c>
      <c r="C155" s="55">
        <v>8.7571999513792083</v>
      </c>
      <c r="D155" s="55">
        <v>6.2973180915770612</v>
      </c>
      <c r="E155" s="55">
        <v>0.28295037999472378</v>
      </c>
      <c r="F155" s="55">
        <v>2.1528305102633114E-5</v>
      </c>
      <c r="G155" s="55">
        <v>6.6613601537535844E-4</v>
      </c>
      <c r="H155" s="55">
        <v>0.28295029541939126</v>
      </c>
      <c r="I155" s="55">
        <v>5.8482590916697497</v>
      </c>
      <c r="J155" s="55">
        <v>0.76129586444428909</v>
      </c>
      <c r="K155" s="55">
        <v>5.9962151374026718</v>
      </c>
      <c r="L155" s="55">
        <v>6.8</v>
      </c>
    </row>
    <row r="156" spans="1:12" s="55" customFormat="1" ht="15" x14ac:dyDescent="0.25">
      <c r="A156" s="57">
        <v>142</v>
      </c>
      <c r="B156" s="60" t="s">
        <v>169</v>
      </c>
      <c r="C156" s="55">
        <v>11.719770280310257</v>
      </c>
      <c r="D156" s="55">
        <v>5.8585993021505365</v>
      </c>
      <c r="E156" s="55">
        <v>0.28293997665787274</v>
      </c>
      <c r="F156" s="55">
        <v>3.2964017078774482E-5</v>
      </c>
      <c r="G156" s="55">
        <v>8.2506094855179426E-4</v>
      </c>
      <c r="H156" s="55">
        <v>0.28293987036419976</v>
      </c>
      <c r="I156" s="55">
        <v>5.4803705243466894</v>
      </c>
      <c r="J156" s="55">
        <v>1.1656918534841409</v>
      </c>
      <c r="K156" s="55">
        <v>5.6297728943000003</v>
      </c>
      <c r="L156" s="55">
        <v>6.9</v>
      </c>
    </row>
    <row r="157" spans="1:12" s="55" customFormat="1" ht="15" x14ac:dyDescent="0.25">
      <c r="A157" s="57">
        <v>143</v>
      </c>
      <c r="B157" s="60" t="s">
        <v>170</v>
      </c>
      <c r="C157" s="55">
        <v>27.201340889237549</v>
      </c>
      <c r="D157" s="55">
        <v>5.921477586379928</v>
      </c>
      <c r="E157" s="55">
        <v>0.28282589036122385</v>
      </c>
      <c r="F157" s="55">
        <v>2.3807714269007568E-5</v>
      </c>
      <c r="G157" s="55">
        <v>1.8790743936536085E-3</v>
      </c>
      <c r="H157" s="55">
        <v>0.28282564126024978</v>
      </c>
      <c r="I157" s="55">
        <v>1.4459876310213282</v>
      </c>
      <c r="J157" s="55">
        <v>0.84190159552299804</v>
      </c>
      <c r="K157" s="55">
        <v>1.5947161618101724</v>
      </c>
      <c r="L157" s="55">
        <v>7.1</v>
      </c>
    </row>
    <row r="158" spans="1:12" s="55" customFormat="1" ht="15" x14ac:dyDescent="0.25">
      <c r="A158" s="57">
        <v>144</v>
      </c>
      <c r="B158" s="60" t="s">
        <v>171</v>
      </c>
      <c r="C158" s="55">
        <v>33.607707809482903</v>
      </c>
      <c r="D158" s="55">
        <v>4.7376179702983876</v>
      </c>
      <c r="E158" s="55">
        <v>0.29677436624606407</v>
      </c>
      <c r="F158" s="55">
        <v>1.3798214661531945E-4</v>
      </c>
      <c r="G158" s="55">
        <v>2.1936929565128604E-3</v>
      </c>
      <c r="H158" s="55">
        <v>0.2967722313874418</v>
      </c>
      <c r="I158" s="55">
        <v>494.69972756914558</v>
      </c>
      <c r="J158" s="55">
        <v>4.8794011922592517</v>
      </c>
      <c r="K158" s="55">
        <v>495.8378830705912</v>
      </c>
      <c r="L158" s="55">
        <v>52.1</v>
      </c>
    </row>
    <row r="159" spans="1:12" s="55" customFormat="1" ht="15" x14ac:dyDescent="0.25">
      <c r="A159" s="57">
        <v>145</v>
      </c>
      <c r="B159" s="60" t="s">
        <v>172</v>
      </c>
      <c r="C159" s="55">
        <v>21.798866019400545</v>
      </c>
      <c r="D159" s="55">
        <v>5.2610052021505389</v>
      </c>
      <c r="E159" s="55">
        <v>0.28284115558337775</v>
      </c>
      <c r="F159" s="55">
        <v>2.919309903531566E-5</v>
      </c>
      <c r="G159" s="55">
        <v>1.3758903351073352E-3</v>
      </c>
      <c r="H159" s="55">
        <v>0.28283978830965195</v>
      </c>
      <c r="I159" s="55">
        <v>1.9858048827825492</v>
      </c>
      <c r="J159" s="55">
        <v>1.0323425583158574</v>
      </c>
      <c r="K159" s="55">
        <v>3.1185635750796692</v>
      </c>
      <c r="L159" s="55">
        <v>53.2</v>
      </c>
    </row>
    <row r="160" spans="1:12" s="55" customFormat="1" ht="15" x14ac:dyDescent="0.25">
      <c r="A160" s="57">
        <v>146</v>
      </c>
      <c r="B160" s="60" t="s">
        <v>173</v>
      </c>
      <c r="C160" s="55">
        <v>43.323453410170934</v>
      </c>
      <c r="D160" s="55">
        <v>6.297939900537636</v>
      </c>
      <c r="E160" s="55">
        <v>0.28288070169745466</v>
      </c>
      <c r="F160" s="55">
        <v>2.9381434588785266E-5</v>
      </c>
      <c r="G160" s="55">
        <v>2.7321838424754085E-3</v>
      </c>
      <c r="H160" s="55">
        <v>0.28287798151804322</v>
      </c>
      <c r="I160" s="55">
        <v>3.3842565006869663</v>
      </c>
      <c r="J160" s="55">
        <v>1.0390025846085393</v>
      </c>
      <c r="K160" s="55">
        <v>4.4715542798723362</v>
      </c>
      <c r="L160" s="55">
        <v>53.3</v>
      </c>
    </row>
    <row r="161" spans="1:12" s="55" customFormat="1" ht="15" x14ac:dyDescent="0.25">
      <c r="A161" s="57">
        <v>147</v>
      </c>
      <c r="B161" s="60" t="s">
        <v>174</v>
      </c>
      <c r="C161" s="55">
        <v>28.388337073593</v>
      </c>
      <c r="D161" s="55">
        <v>5.019802101433692</v>
      </c>
      <c r="E161" s="55">
        <v>0.28281139774890018</v>
      </c>
      <c r="F161" s="55">
        <v>3.0568523217652848E-5</v>
      </c>
      <c r="G161" s="55">
        <v>1.8614955933279015E-3</v>
      </c>
      <c r="H161" s="55">
        <v>0.28280954095330818</v>
      </c>
      <c r="I161" s="55">
        <v>0.93349183656110668</v>
      </c>
      <c r="J161" s="55">
        <v>1.0809810710488144</v>
      </c>
      <c r="K161" s="55">
        <v>2.0532559999475453</v>
      </c>
      <c r="L161" s="55">
        <v>53.4</v>
      </c>
    </row>
    <row r="162" spans="1:12" s="55" customFormat="1" ht="15" x14ac:dyDescent="0.25">
      <c r="A162" s="57">
        <v>148</v>
      </c>
      <c r="B162" s="60" t="s">
        <v>175</v>
      </c>
      <c r="C162" s="55">
        <v>27.86408197974508</v>
      </c>
      <c r="D162" s="55">
        <v>5.5711072702508968</v>
      </c>
      <c r="E162" s="55">
        <v>0.28284704770174046</v>
      </c>
      <c r="F162" s="55">
        <v>2.0639660965784848E-5</v>
      </c>
      <c r="G162" s="55">
        <v>1.7212093651477695E-3</v>
      </c>
      <c r="H162" s="55">
        <v>0.28284533083817465</v>
      </c>
      <c r="I162" s="55">
        <v>2.1941652400392364</v>
      </c>
      <c r="J162" s="55">
        <v>0.72987113764133582</v>
      </c>
      <c r="K162" s="55">
        <v>3.3190277743133656</v>
      </c>
      <c r="L162" s="55">
        <v>53.4</v>
      </c>
    </row>
    <row r="163" spans="1:12" s="55" customFormat="1" ht="15" x14ac:dyDescent="0.25">
      <c r="A163" s="57">
        <v>149</v>
      </c>
      <c r="B163" s="60" t="s">
        <v>485</v>
      </c>
      <c r="C163" s="55">
        <v>11.413538603896836</v>
      </c>
      <c r="D163" s="55">
        <v>3.1214907749596787</v>
      </c>
      <c r="E163" s="55">
        <v>0.28340326566848972</v>
      </c>
      <c r="F163" s="55">
        <v>3.4057019079119092E-5</v>
      </c>
      <c r="G163" s="55">
        <v>8.2205078376900863E-4</v>
      </c>
      <c r="H163" s="55">
        <v>0.2834028818867283</v>
      </c>
      <c r="I163" s="55">
        <v>21.863453453674353</v>
      </c>
      <c r="J163" s="55">
        <v>1.2043431963904005</v>
      </c>
      <c r="K163" s="55">
        <v>22.405838149153201</v>
      </c>
      <c r="L163" s="55">
        <v>25</v>
      </c>
    </row>
    <row r="164" spans="1:12" s="55" customFormat="1" ht="15" x14ac:dyDescent="0.25">
      <c r="A164" s="57">
        <v>150</v>
      </c>
      <c r="B164" s="60" t="s">
        <v>486</v>
      </c>
      <c r="C164" s="55">
        <v>15.646556259824999</v>
      </c>
      <c r="D164" s="55">
        <v>4.245961465232976</v>
      </c>
      <c r="E164" s="55">
        <v>0.28298131174366387</v>
      </c>
      <c r="F164" s="55">
        <v>2.4790843913451644E-5</v>
      </c>
      <c r="G164" s="55">
        <v>1.0947472191637996E-3</v>
      </c>
      <c r="H164" s="55">
        <v>0.28298078020246881</v>
      </c>
      <c r="I164" s="55">
        <v>6.9420847521572959</v>
      </c>
      <c r="J164" s="55">
        <v>0.87666757124571504</v>
      </c>
      <c r="K164" s="55">
        <v>7.5006280500988787</v>
      </c>
      <c r="L164" s="55">
        <v>26</v>
      </c>
    </row>
    <row r="165" spans="1:12" s="55" customFormat="1" ht="15" x14ac:dyDescent="0.25">
      <c r="A165" s="57">
        <v>151</v>
      </c>
      <c r="B165" s="60" t="s">
        <v>487</v>
      </c>
      <c r="C165" s="55">
        <v>25.248044875776134</v>
      </c>
      <c r="D165" s="55">
        <v>2.5065564127446232</v>
      </c>
      <c r="E165" s="55">
        <v>0.28522668744593493</v>
      </c>
      <c r="F165" s="55">
        <v>6.7441636339439929E-5</v>
      </c>
      <c r="G165" s="55">
        <v>2.0668985239910326E-3</v>
      </c>
      <c r="H165" s="55">
        <v>0.28522564141955858</v>
      </c>
      <c r="I165" s="55">
        <v>86.344305600896121</v>
      </c>
      <c r="J165" s="55">
        <v>2.3849085467553266</v>
      </c>
      <c r="K165" s="55">
        <v>86.913862774140597</v>
      </c>
      <c r="L165" s="55">
        <v>27.1</v>
      </c>
    </row>
    <row r="166" spans="1:12" s="55" customFormat="1" ht="15" x14ac:dyDescent="0.25">
      <c r="A166" s="57">
        <v>152</v>
      </c>
      <c r="B166" s="60" t="s">
        <v>488</v>
      </c>
      <c r="C166" s="55">
        <v>13.835700018038283</v>
      </c>
      <c r="D166" s="55">
        <v>3.9239218888888896</v>
      </c>
      <c r="E166" s="55">
        <v>0.28292815595434556</v>
      </c>
      <c r="F166" s="55">
        <v>2.7707609350803791E-5</v>
      </c>
      <c r="G166" s="55">
        <v>1.103382478360402E-3</v>
      </c>
      <c r="H166" s="55">
        <v>0.28292759754900432</v>
      </c>
      <c r="I166" s="55">
        <v>5.0623602505628362</v>
      </c>
      <c r="J166" s="55">
        <v>0.97981184825179923</v>
      </c>
      <c r="K166" s="55">
        <v>5.644274038043573</v>
      </c>
      <c r="L166" s="55">
        <v>27.1</v>
      </c>
    </row>
    <row r="167" spans="1:12" s="55" customFormat="1" ht="15" x14ac:dyDescent="0.25">
      <c r="A167" s="57">
        <v>153</v>
      </c>
      <c r="B167" s="60" t="s">
        <v>489</v>
      </c>
      <c r="C167" s="55">
        <v>25.910144170111963</v>
      </c>
      <c r="D167" s="55">
        <v>2.9698586795537647</v>
      </c>
      <c r="E167" s="55">
        <v>0.28313351209581222</v>
      </c>
      <c r="F167" s="55">
        <v>3.1315430958322069E-5</v>
      </c>
      <c r="G167" s="55">
        <v>1.7210587750784718E-3</v>
      </c>
      <c r="H167" s="55">
        <v>0.28313266038270068</v>
      </c>
      <c r="I167" s="55">
        <v>12.324278013764456</v>
      </c>
      <c r="J167" s="55">
        <v>1.1073936368033444</v>
      </c>
      <c r="K167" s="55">
        <v>12.882921134187431</v>
      </c>
      <c r="L167" s="55">
        <v>26.5</v>
      </c>
    </row>
    <row r="168" spans="1:12" s="55" customFormat="1" ht="15" x14ac:dyDescent="0.25">
      <c r="A168" s="57">
        <v>154</v>
      </c>
      <c r="B168" s="60" t="s">
        <v>490</v>
      </c>
      <c r="C168" s="55">
        <v>13.085172735721523</v>
      </c>
      <c r="D168" s="55">
        <v>3.8376397401433699</v>
      </c>
      <c r="E168" s="55">
        <v>0.28333267213767022</v>
      </c>
      <c r="F168" s="55">
        <v>3.1830449003887488E-5</v>
      </c>
      <c r="G168" s="55">
        <v>9.3689491124339657E-4</v>
      </c>
      <c r="H168" s="55">
        <v>0.28333219273897353</v>
      </c>
      <c r="I168" s="55">
        <v>19.367085866301981</v>
      </c>
      <c r="J168" s="55">
        <v>1.1256059905551119</v>
      </c>
      <c r="K168" s="55">
        <v>19.959326007537026</v>
      </c>
      <c r="L168" s="55">
        <v>27.4</v>
      </c>
    </row>
    <row r="169" spans="1:12" s="55" customFormat="1" ht="15" x14ac:dyDescent="0.25">
      <c r="A169" s="57">
        <v>155</v>
      </c>
      <c r="B169" s="60" t="s">
        <v>201</v>
      </c>
      <c r="C169" s="55">
        <v>11.13677634759596</v>
      </c>
      <c r="D169" s="55">
        <v>5.6699977720430095</v>
      </c>
      <c r="E169" s="55">
        <v>0.28314803121172355</v>
      </c>
      <c r="F169" s="55">
        <v>2.7096743669760487E-5</v>
      </c>
      <c r="G169" s="55">
        <v>9.2684286186844953E-4</v>
      </c>
      <c r="H169" s="55">
        <v>0.28314788930678031</v>
      </c>
      <c r="I169" s="55">
        <v>12.83771104279019</v>
      </c>
      <c r="J169" s="55">
        <v>0.9582100772576041</v>
      </c>
      <c r="K169" s="55">
        <v>13.014847118859585</v>
      </c>
      <c r="L169" s="55">
        <v>8.1999999999999993</v>
      </c>
    </row>
    <row r="170" spans="1:12" s="55" customFormat="1" ht="15" x14ac:dyDescent="0.25">
      <c r="A170" s="57">
        <v>156</v>
      </c>
      <c r="B170" s="60" t="s">
        <v>202</v>
      </c>
      <c r="C170" s="55">
        <v>8.1160227331308601</v>
      </c>
      <c r="D170" s="55">
        <v>5.2494779535842273</v>
      </c>
      <c r="E170" s="55">
        <v>0.2831288897343045</v>
      </c>
      <c r="F170" s="55">
        <v>2.2692126408690805E-5</v>
      </c>
      <c r="G170" s="55">
        <v>5.8742133167788511E-4</v>
      </c>
      <c r="H170" s="55">
        <v>0.28312880308738025</v>
      </c>
      <c r="I170" s="55">
        <v>12.160819502606834</v>
      </c>
      <c r="J170" s="55">
        <v>0.80245155891223163</v>
      </c>
      <c r="K170" s="55">
        <v>12.333233027901347</v>
      </c>
      <c r="L170" s="55">
        <v>7.9</v>
      </c>
    </row>
    <row r="171" spans="1:12" s="55" customFormat="1" ht="15" x14ac:dyDescent="0.25">
      <c r="A171" s="57">
        <v>157</v>
      </c>
      <c r="B171" s="60" t="s">
        <v>176</v>
      </c>
      <c r="C171" s="55">
        <v>24.200546467160311</v>
      </c>
      <c r="D171" s="55">
        <v>4.7182012394265227</v>
      </c>
      <c r="E171" s="55">
        <v>0.28303544719900298</v>
      </c>
      <c r="F171" s="55">
        <v>3.652822954556892E-5</v>
      </c>
      <c r="G171" s="55">
        <v>1.556951747622109E-3</v>
      </c>
      <c r="H171" s="55">
        <v>0.28303544429217137</v>
      </c>
      <c r="I171" s="55">
        <v>8.8564527468903975</v>
      </c>
      <c r="J171" s="55">
        <v>1.2917315114147065</v>
      </c>
      <c r="K171" s="55">
        <v>8.8585702565868729</v>
      </c>
      <c r="L171" s="55">
        <v>0.1</v>
      </c>
    </row>
    <row r="172" spans="1:12" s="55" customFormat="1" ht="15" x14ac:dyDescent="0.25">
      <c r="A172" s="57">
        <v>158</v>
      </c>
      <c r="B172" s="60" t="s">
        <v>177</v>
      </c>
      <c r="C172" s="55">
        <v>9.1761995317611031</v>
      </c>
      <c r="D172" s="55">
        <v>5.1145405826164865</v>
      </c>
      <c r="E172" s="55">
        <v>0.28306871748948892</v>
      </c>
      <c r="F172" s="55">
        <v>4.1310216753752834E-5</v>
      </c>
      <c r="G172" s="55">
        <v>6.7133723480521839E-4</v>
      </c>
      <c r="H172" s="55">
        <v>0.28306871247592374</v>
      </c>
      <c r="I172" s="55">
        <v>10.032975210456652</v>
      </c>
      <c r="J172" s="55">
        <v>1.4608347951172718</v>
      </c>
      <c r="K172" s="55">
        <v>10.041680203416448</v>
      </c>
      <c r="L172" s="55">
        <v>0.4</v>
      </c>
    </row>
    <row r="173" spans="1:12" s="55" customFormat="1" ht="15" x14ac:dyDescent="0.25">
      <c r="A173" s="57">
        <v>159</v>
      </c>
      <c r="B173" s="60" t="s">
        <v>178</v>
      </c>
      <c r="C173" s="55">
        <v>13.483672350039722</v>
      </c>
      <c r="D173" s="55">
        <v>5.3286227551971335</v>
      </c>
      <c r="E173" s="55">
        <v>0.28306335289279433</v>
      </c>
      <c r="F173" s="55">
        <v>2.861459876929018E-5</v>
      </c>
      <c r="G173" s="55">
        <v>9.9451723784623825E-4</v>
      </c>
      <c r="H173" s="55">
        <v>0.28306334360893259</v>
      </c>
      <c r="I173" s="55">
        <v>9.8432693669869842</v>
      </c>
      <c r="J173" s="55">
        <v>1.0118853110774317</v>
      </c>
      <c r="K173" s="55">
        <v>9.8540437249505786</v>
      </c>
      <c r="L173" s="55">
        <v>0.5</v>
      </c>
    </row>
    <row r="174" spans="1:12" s="55" customFormat="1" ht="15" x14ac:dyDescent="0.25">
      <c r="A174" s="57">
        <v>160</v>
      </c>
      <c r="B174" s="60" t="s">
        <v>179</v>
      </c>
      <c r="C174" s="55">
        <v>7.3449761154875333</v>
      </c>
      <c r="D174" s="55">
        <v>5.3732667686379925</v>
      </c>
      <c r="E174" s="55">
        <v>0.28302333185297024</v>
      </c>
      <c r="F174" s="55">
        <v>3.0777516167458371E-5</v>
      </c>
      <c r="G174" s="55">
        <v>5.6002385702973829E-4</v>
      </c>
      <c r="H174" s="55">
        <v>0.28302332035164218</v>
      </c>
      <c r="I174" s="55">
        <v>8.4280231614197731</v>
      </c>
      <c r="J174" s="55">
        <v>1.0883715956455653</v>
      </c>
      <c r="K174" s="55">
        <v>8.4520390105957688</v>
      </c>
      <c r="L174" s="55">
        <v>1.1000000000000001</v>
      </c>
    </row>
    <row r="175" spans="1:12" s="55" customFormat="1" ht="15" x14ac:dyDescent="0.25">
      <c r="A175" s="57">
        <v>161</v>
      </c>
      <c r="B175" s="60" t="s">
        <v>180</v>
      </c>
      <c r="C175" s="55">
        <v>16.077348355557085</v>
      </c>
      <c r="D175" s="55">
        <v>4.3371282589605746</v>
      </c>
      <c r="E175" s="55">
        <v>0.28300597452030873</v>
      </c>
      <c r="F175" s="55">
        <v>2.9171756678851371E-5</v>
      </c>
      <c r="G175" s="55">
        <v>1.1054230015856818E-3</v>
      </c>
      <c r="H175" s="55">
        <v>0.28300593737083912</v>
      </c>
      <c r="I175" s="55">
        <v>7.8142235376255087</v>
      </c>
      <c r="J175" s="55">
        <v>1.0315878380695587</v>
      </c>
      <c r="K175" s="55">
        <v>7.8528719042258999</v>
      </c>
      <c r="L175" s="55">
        <v>1.8</v>
      </c>
    </row>
    <row r="176" spans="1:12" s="55" customFormat="1" ht="15" x14ac:dyDescent="0.25">
      <c r="A176" s="57">
        <v>162</v>
      </c>
      <c r="B176" s="60" t="s">
        <v>181</v>
      </c>
      <c r="C176" s="55">
        <v>10.096286407123706</v>
      </c>
      <c r="D176" s="55">
        <v>5.4835431838709665</v>
      </c>
      <c r="E176" s="55">
        <v>0.28312701941693436</v>
      </c>
      <c r="F176" s="55">
        <v>3.3026823333326333E-5</v>
      </c>
      <c r="G176" s="55">
        <v>8.0453150815348699E-4</v>
      </c>
      <c r="H176" s="55">
        <v>0.2831269713495681</v>
      </c>
      <c r="I176" s="55">
        <v>12.094680302503491</v>
      </c>
      <c r="J176" s="55">
        <v>1.1679128430897023</v>
      </c>
      <c r="K176" s="55">
        <v>12.164055724943612</v>
      </c>
      <c r="L176" s="55">
        <v>3.2</v>
      </c>
    </row>
    <row r="177" spans="1:12" s="55" customFormat="1" ht="15" x14ac:dyDescent="0.25">
      <c r="A177" s="57">
        <v>163</v>
      </c>
      <c r="B177" s="60" t="s">
        <v>182</v>
      </c>
      <c r="C177" s="55">
        <v>18.362624687055892</v>
      </c>
      <c r="D177" s="55">
        <v>4.0303511584229392</v>
      </c>
      <c r="E177" s="55">
        <v>0.2830091368195301</v>
      </c>
      <c r="F177" s="55">
        <v>2.6362767784288135E-5</v>
      </c>
      <c r="G177" s="55">
        <v>9.9297995697996441E-4</v>
      </c>
      <c r="H177" s="55">
        <v>0.28300905153676337</v>
      </c>
      <c r="I177" s="55">
        <v>7.9260505164735484</v>
      </c>
      <c r="J177" s="55">
        <v>0.93225481494041418</v>
      </c>
      <c r="K177" s="55">
        <v>8.025164409291019</v>
      </c>
      <c r="L177" s="55">
        <v>4.5999999999999996</v>
      </c>
    </row>
    <row r="178" spans="1:12" s="55" customFormat="1" ht="15" x14ac:dyDescent="0.25">
      <c r="A178" s="57">
        <v>164</v>
      </c>
      <c r="B178" s="60" t="s">
        <v>183</v>
      </c>
      <c r="C178" s="55">
        <v>8.9671268213560484</v>
      </c>
      <c r="D178" s="55">
        <v>5.0240841268817205</v>
      </c>
      <c r="E178" s="55">
        <v>0.28306348214969584</v>
      </c>
      <c r="F178" s="55">
        <v>3.8091291729850731E-5</v>
      </c>
      <c r="G178" s="55">
        <v>6.7651801338524168E-4</v>
      </c>
      <c r="H178" s="55">
        <v>0.28306340888829973</v>
      </c>
      <c r="I178" s="55">
        <v>9.8478402212220928</v>
      </c>
      <c r="J178" s="55">
        <v>1.3470053832342899</v>
      </c>
      <c r="K178" s="55">
        <v>9.9740482721855095</v>
      </c>
      <c r="L178" s="55">
        <v>5.8</v>
      </c>
    </row>
    <row r="179" spans="1:12" s="55" customFormat="1" ht="15" x14ac:dyDescent="0.25">
      <c r="A179" s="57">
        <v>166</v>
      </c>
      <c r="B179" s="60" t="s">
        <v>186</v>
      </c>
      <c r="C179" s="55">
        <v>16.1815685315539</v>
      </c>
      <c r="D179" s="55">
        <v>6.2173254759856658</v>
      </c>
      <c r="E179" s="55">
        <v>0.28281654219192381</v>
      </c>
      <c r="F179" s="55">
        <v>3.2603330189372385E-5</v>
      </c>
      <c r="G179" s="55">
        <v>1.2429781432821215E-3</v>
      </c>
      <c r="H179" s="55">
        <v>0.28281237664031461</v>
      </c>
      <c r="I179" s="55">
        <v>1.115412483823075</v>
      </c>
      <c r="J179" s="55">
        <v>1.1529370436680342</v>
      </c>
      <c r="K179" s="55">
        <v>4.9519943275844192</v>
      </c>
      <c r="L179" s="55">
        <v>179.2</v>
      </c>
    </row>
    <row r="180" spans="1:12" s="55" customFormat="1" ht="15" x14ac:dyDescent="0.25">
      <c r="A180" s="57">
        <v>167</v>
      </c>
      <c r="B180" s="60" t="s">
        <v>187</v>
      </c>
      <c r="C180" s="55">
        <v>18.310310216618998</v>
      </c>
      <c r="D180" s="55">
        <v>6.2636974842293922</v>
      </c>
      <c r="E180" s="55">
        <v>0.28282740962211267</v>
      </c>
      <c r="F180" s="55">
        <v>3.6637055859670908E-5</v>
      </c>
      <c r="G180" s="55">
        <v>1.418090217566345E-3</v>
      </c>
      <c r="H180" s="55">
        <v>0.28282264394089318</v>
      </c>
      <c r="I180" s="55">
        <v>1.4997125771398778</v>
      </c>
      <c r="J180" s="55">
        <v>1.2955798878877545</v>
      </c>
      <c r="K180" s="55">
        <v>5.3263562006811149</v>
      </c>
      <c r="L180" s="55">
        <v>179.7</v>
      </c>
    </row>
    <row r="181" spans="1:12" s="55" customFormat="1" ht="15" x14ac:dyDescent="0.25">
      <c r="A181" s="57">
        <v>168</v>
      </c>
      <c r="B181" s="60" t="s">
        <v>188</v>
      </c>
      <c r="C181" s="55">
        <v>18.905590624134138</v>
      </c>
      <c r="D181" s="55">
        <v>6.27663929498208</v>
      </c>
      <c r="E181" s="55">
        <v>0.28279478288535076</v>
      </c>
      <c r="F181" s="55">
        <v>2.2424785800942091E-5</v>
      </c>
      <c r="G181" s="55">
        <v>1.43359052107814E-3</v>
      </c>
      <c r="H181" s="55">
        <v>0.28278995974226839</v>
      </c>
      <c r="I181" s="55">
        <v>0.34594781727292911</v>
      </c>
      <c r="J181" s="55">
        <v>0.79299771207574921</v>
      </c>
      <c r="K181" s="55">
        <v>4.1745529701597839</v>
      </c>
      <c r="L181" s="55">
        <v>179.9</v>
      </c>
    </row>
    <row r="182" spans="1:12" s="55" customFormat="1" ht="15" x14ac:dyDescent="0.25">
      <c r="A182" s="57">
        <v>169</v>
      </c>
      <c r="B182" s="60" t="s">
        <v>189</v>
      </c>
      <c r="C182" s="55">
        <v>10.266965332945571</v>
      </c>
      <c r="D182" s="55">
        <v>6.4188606603942651</v>
      </c>
      <c r="E182" s="55">
        <v>0.28284397350886453</v>
      </c>
      <c r="F182" s="55">
        <v>3.0693283894227902E-5</v>
      </c>
      <c r="G182" s="55">
        <v>7.9294231449812214E-4</v>
      </c>
      <c r="H182" s="55">
        <v>0.28284129683723436</v>
      </c>
      <c r="I182" s="55">
        <v>2.0854539266412786</v>
      </c>
      <c r="J182" s="55">
        <v>1.0853929272847118</v>
      </c>
      <c r="K182" s="55">
        <v>6.0040580231590646</v>
      </c>
      <c r="L182" s="55">
        <v>180.5</v>
      </c>
    </row>
    <row r="183" spans="1:12" s="55" customFormat="1" ht="15" x14ac:dyDescent="0.25">
      <c r="A183" s="57">
        <v>170</v>
      </c>
      <c r="B183" s="60" t="s">
        <v>190</v>
      </c>
      <c r="C183" s="55">
        <v>57.780992856741392</v>
      </c>
      <c r="D183" s="55">
        <v>3.9557066064516127</v>
      </c>
      <c r="E183" s="55">
        <v>0.2827380565687741</v>
      </c>
      <c r="F183" s="55">
        <v>3.6184360466506068E-5</v>
      </c>
      <c r="G183" s="55">
        <v>3.8346379264349445E-3</v>
      </c>
      <c r="H183" s="55">
        <v>0.2827257802913255</v>
      </c>
      <c r="I183" s="55">
        <v>-1.6600396494126368</v>
      </c>
      <c r="J183" s="55">
        <v>1.2795714223345911</v>
      </c>
      <c r="K183" s="55">
        <v>1.7103566835174888</v>
      </c>
      <c r="L183" s="55">
        <v>171.2</v>
      </c>
    </row>
    <row r="184" spans="1:12" s="55" customFormat="1" ht="15" x14ac:dyDescent="0.25">
      <c r="A184" s="57">
        <v>171</v>
      </c>
      <c r="B184" s="60" t="s">
        <v>191</v>
      </c>
      <c r="C184" s="55">
        <v>40.841397253560949</v>
      </c>
      <c r="D184" s="55">
        <v>4.6889515779569875</v>
      </c>
      <c r="E184" s="55">
        <v>0.28267315366234802</v>
      </c>
      <c r="F184" s="55">
        <v>3.3463347907503304E-5</v>
      </c>
      <c r="G184" s="55">
        <v>2.7416498618670106E-3</v>
      </c>
      <c r="H184" s="55">
        <v>0.28266434568569865</v>
      </c>
      <c r="I184" s="55">
        <v>-3.9551722210151574</v>
      </c>
      <c r="J184" s="55">
        <v>1.1833494671753542</v>
      </c>
      <c r="K184" s="55">
        <v>-0.44959743112249484</v>
      </c>
      <c r="L184" s="55">
        <v>171.8</v>
      </c>
    </row>
    <row r="185" spans="1:12" s="55" customFormat="1" ht="15" x14ac:dyDescent="0.25">
      <c r="A185" s="57">
        <v>172</v>
      </c>
      <c r="B185" s="60" t="s">
        <v>192</v>
      </c>
      <c r="C185" s="55">
        <v>34.505148863583756</v>
      </c>
      <c r="D185" s="55">
        <v>4.4617537781361998</v>
      </c>
      <c r="E185" s="55">
        <v>0.28270705779531885</v>
      </c>
      <c r="F185" s="55">
        <v>2.3235530774546856E-5</v>
      </c>
      <c r="G185" s="55">
        <v>2.3483938511734115E-3</v>
      </c>
      <c r="H185" s="55">
        <v>0.28269946043173955</v>
      </c>
      <c r="I185" s="55">
        <v>-2.756235467975543</v>
      </c>
      <c r="J185" s="55">
        <v>0.82166772546465872</v>
      </c>
      <c r="K185" s="55">
        <v>0.81934210877099289</v>
      </c>
      <c r="L185" s="55">
        <v>173</v>
      </c>
    </row>
    <row r="186" spans="1:12" s="55" customFormat="1" ht="15" x14ac:dyDescent="0.25">
      <c r="A186" s="57">
        <v>173</v>
      </c>
      <c r="B186" s="60" t="s">
        <v>193</v>
      </c>
      <c r="C186" s="55">
        <v>36.239974015521256</v>
      </c>
      <c r="D186" s="55">
        <v>5.2691164449820773</v>
      </c>
      <c r="E186" s="55">
        <v>0.28277702247440495</v>
      </c>
      <c r="F186" s="55">
        <v>3.3016983374899797E-5</v>
      </c>
      <c r="G186" s="55">
        <v>2.4618428880872705E-3</v>
      </c>
      <c r="H186" s="55">
        <v>0.28276905347710646</v>
      </c>
      <c r="I186" s="55">
        <v>-0.28210568435604877</v>
      </c>
      <c r="J186" s="55">
        <v>1.167564877022631</v>
      </c>
      <c r="K186" s="55">
        <v>3.2835034247091777</v>
      </c>
      <c r="L186" s="55">
        <v>173.1</v>
      </c>
    </row>
    <row r="187" spans="1:12" s="55" customFormat="1" ht="15" x14ac:dyDescent="0.25">
      <c r="A187" s="57">
        <v>175</v>
      </c>
      <c r="B187" s="60" t="s">
        <v>194</v>
      </c>
      <c r="C187" s="55">
        <v>20.721074423951645</v>
      </c>
      <c r="D187" s="55">
        <v>3.7059901827956994</v>
      </c>
      <c r="E187" s="55">
        <v>0.2830071109966521</v>
      </c>
      <c r="F187" s="55">
        <v>2.8384583241109168E-5</v>
      </c>
      <c r="G187" s="55">
        <v>1.4802190094379566E-3</v>
      </c>
      <c r="H187" s="55">
        <v>0.28300317320959673</v>
      </c>
      <c r="I187" s="55">
        <v>7.8544122443591213</v>
      </c>
      <c r="J187" s="55">
        <v>1.0037513744065585</v>
      </c>
      <c r="K187" s="55">
        <v>10.879489285937627</v>
      </c>
      <c r="L187" s="55">
        <v>142.30000000000001</v>
      </c>
    </row>
    <row r="188" spans="1:12" s="55" customFormat="1" ht="15" x14ac:dyDescent="0.25">
      <c r="A188" s="57">
        <v>176</v>
      </c>
      <c r="B188" s="60" t="s">
        <v>195</v>
      </c>
      <c r="C188" s="55">
        <v>42.853864622761428</v>
      </c>
      <c r="D188" s="55">
        <v>3.9447506139784951</v>
      </c>
      <c r="E188" s="55">
        <v>0.28288408384317815</v>
      </c>
      <c r="F188" s="55">
        <v>3.8779847599421723E-5</v>
      </c>
      <c r="G188" s="55">
        <v>2.9201620624871869E-3</v>
      </c>
      <c r="H188" s="55">
        <v>0.28287630448120454</v>
      </c>
      <c r="I188" s="55">
        <v>3.5038578134671816</v>
      </c>
      <c r="J188" s="55">
        <v>1.3713544777638198</v>
      </c>
      <c r="K188" s="55">
        <v>6.3961211369978344</v>
      </c>
      <c r="L188" s="55">
        <v>142.5</v>
      </c>
    </row>
    <row r="189" spans="1:12" s="55" customFormat="1" ht="15" x14ac:dyDescent="0.25">
      <c r="A189" s="57">
        <v>177</v>
      </c>
      <c r="B189" s="60" t="s">
        <v>196</v>
      </c>
      <c r="C189" s="55">
        <v>37.177648394736202</v>
      </c>
      <c r="D189" s="55">
        <v>5.0806199761648774</v>
      </c>
      <c r="E189" s="55">
        <v>0.28292804926185083</v>
      </c>
      <c r="F189" s="55">
        <v>3.4344605455721666E-5</v>
      </c>
      <c r="G189" s="55">
        <v>2.4889377608192909E-3</v>
      </c>
      <c r="H189" s="55">
        <v>0.28292137675544876</v>
      </c>
      <c r="I189" s="55">
        <v>5.0585873313946372</v>
      </c>
      <c r="J189" s="55">
        <v>1.2145129853324832</v>
      </c>
      <c r="K189" s="55">
        <v>8.0105373230932031</v>
      </c>
      <c r="L189" s="55">
        <v>143.4</v>
      </c>
    </row>
    <row r="190" spans="1:12" s="55" customFormat="1" ht="15" x14ac:dyDescent="0.25">
      <c r="A190" s="57">
        <v>178</v>
      </c>
      <c r="B190" s="60" t="s">
        <v>197</v>
      </c>
      <c r="C190" s="55">
        <v>49.729424953890764</v>
      </c>
      <c r="D190" s="55">
        <v>4.3580213182795715</v>
      </c>
      <c r="E190" s="55">
        <v>0.2829036614672249</v>
      </c>
      <c r="F190" s="55">
        <v>3.5055580409847756E-5</v>
      </c>
      <c r="G190" s="55">
        <v>3.50098683265733E-3</v>
      </c>
      <c r="H190" s="55">
        <v>0.28289427579377724</v>
      </c>
      <c r="I190" s="55">
        <v>4.1961726125805399</v>
      </c>
      <c r="J190" s="55">
        <v>1.2396548759596726</v>
      </c>
      <c r="K190" s="55">
        <v>7.0518727177870666</v>
      </c>
      <c r="L190" s="55">
        <v>143.4</v>
      </c>
    </row>
    <row r="191" spans="1:12" s="55" customFormat="1" ht="15" x14ac:dyDescent="0.25">
      <c r="A191" s="57">
        <v>179</v>
      </c>
      <c r="B191" s="60" t="s">
        <v>198</v>
      </c>
      <c r="C191" s="55">
        <v>9.0235015926806685</v>
      </c>
      <c r="D191" s="55">
        <v>4.4165572750896045</v>
      </c>
      <c r="E191" s="55">
        <v>0.30132472286245537</v>
      </c>
      <c r="F191" s="55">
        <v>4.8275644338356617E-5</v>
      </c>
      <c r="G191" s="55">
        <v>7.6534024637231772E-4</v>
      </c>
      <c r="H191" s="55">
        <v>0.30132463426613293</v>
      </c>
      <c r="I191" s="55">
        <v>655.61196182454489</v>
      </c>
      <c r="J191" s="55">
        <v>1.7071501083277099</v>
      </c>
      <c r="K191" s="55">
        <v>655.75539316467643</v>
      </c>
      <c r="L191" s="55">
        <v>6.2</v>
      </c>
    </row>
    <row r="192" spans="1:12" s="55" customFormat="1" ht="15" x14ac:dyDescent="0.25">
      <c r="A192" s="57">
        <v>180</v>
      </c>
      <c r="B192" s="60" t="s">
        <v>199</v>
      </c>
      <c r="C192" s="55">
        <v>2.9870744246190375</v>
      </c>
      <c r="D192" s="55">
        <v>6.0005096919354859</v>
      </c>
      <c r="E192" s="55">
        <v>0.28313010278150758</v>
      </c>
      <c r="F192" s="55">
        <v>2.3013787595173864E-5</v>
      </c>
      <c r="G192" s="55">
        <v>2.2401985855263399E-4</v>
      </c>
      <c r="H192" s="55">
        <v>0.28313007392073841</v>
      </c>
      <c r="I192" s="55">
        <v>12.203715950547256</v>
      </c>
      <c r="J192" s="55">
        <v>0.8138263201784568</v>
      </c>
      <c r="K192" s="55">
        <v>12.355959506895609</v>
      </c>
      <c r="L192" s="55">
        <v>6.9</v>
      </c>
    </row>
    <row r="193" spans="1:12" s="55" customFormat="1" ht="15" x14ac:dyDescent="0.25">
      <c r="A193" s="57">
        <v>181</v>
      </c>
      <c r="B193" s="60" t="s">
        <v>200</v>
      </c>
      <c r="C193" s="55">
        <v>12.901182307926144</v>
      </c>
      <c r="D193" s="55">
        <v>4.9691958435483858</v>
      </c>
      <c r="E193" s="55">
        <v>0.28314521429951106</v>
      </c>
      <c r="F193" s="55">
        <v>2.2963861200874282E-5</v>
      </c>
      <c r="G193" s="55">
        <v>9.146471192526338E-4</v>
      </c>
      <c r="H193" s="55">
        <v>0.28314509134072258</v>
      </c>
      <c r="I193" s="55">
        <v>12.738097830897743</v>
      </c>
      <c r="J193" s="55">
        <v>0.81206079533435727</v>
      </c>
      <c r="K193" s="55">
        <v>12.893686536510351</v>
      </c>
      <c r="L193" s="55">
        <v>7.2</v>
      </c>
    </row>
    <row r="194" spans="1:12" s="55" customFormat="1" ht="15" x14ac:dyDescent="0.25">
      <c r="A194" s="57">
        <v>182</v>
      </c>
      <c r="B194" s="60" t="s">
        <v>208</v>
      </c>
      <c r="C194" s="55">
        <v>15.824054869350574</v>
      </c>
      <c r="D194" s="55">
        <v>5.1826648474910391</v>
      </c>
      <c r="E194" s="55">
        <v>0.28293196512125801</v>
      </c>
      <c r="F194" s="55">
        <v>3.8459515293468511E-5</v>
      </c>
      <c r="G194" s="55">
        <v>1.2960572129887063E-3</v>
      </c>
      <c r="H194" s="55">
        <v>0.28293027988835595</v>
      </c>
      <c r="I194" s="55">
        <v>5.197062123449836</v>
      </c>
      <c r="J194" s="55">
        <v>1.3600267091051776</v>
      </c>
      <c r="K194" s="55">
        <v>6.6834656234271428</v>
      </c>
      <c r="L194" s="55">
        <v>69.599999999999994</v>
      </c>
    </row>
    <row r="195" spans="1:12" s="55" customFormat="1" ht="15" x14ac:dyDescent="0.25">
      <c r="A195" s="57">
        <v>183</v>
      </c>
      <c r="B195" s="60" t="s">
        <v>209</v>
      </c>
      <c r="C195" s="55">
        <v>32.157801630031734</v>
      </c>
      <c r="D195" s="55">
        <v>3.716760909408602</v>
      </c>
      <c r="E195" s="55">
        <v>0.28321624434841763</v>
      </c>
      <c r="F195" s="55">
        <v>3.2326891426927752E-5</v>
      </c>
      <c r="G195" s="55">
        <v>2.3846209451988637E-3</v>
      </c>
      <c r="H195" s="55">
        <v>0.28321292523560887</v>
      </c>
      <c r="I195" s="55">
        <v>15.249901812954825</v>
      </c>
      <c r="J195" s="55">
        <v>1.1431614628398812</v>
      </c>
      <c r="K195" s="55">
        <v>16.789115929356502</v>
      </c>
      <c r="L195" s="55">
        <v>74.5</v>
      </c>
    </row>
    <row r="196" spans="1:12" s="55" customFormat="1" ht="15" x14ac:dyDescent="0.25">
      <c r="A196" s="57">
        <v>184</v>
      </c>
      <c r="B196" s="60" t="s">
        <v>210</v>
      </c>
      <c r="C196" s="55">
        <v>22.539337200486258</v>
      </c>
      <c r="D196" s="55">
        <v>4.8312455424731189</v>
      </c>
      <c r="E196" s="55">
        <v>0.28291456886930161</v>
      </c>
      <c r="F196" s="55">
        <v>3.3492936263639666E-5</v>
      </c>
      <c r="G196" s="55">
        <v>1.684537202717809E-3</v>
      </c>
      <c r="H196" s="55">
        <v>0.28291217065019852</v>
      </c>
      <c r="I196" s="55">
        <v>4.5818862139657135</v>
      </c>
      <c r="J196" s="55">
        <v>1.1843957870349975</v>
      </c>
      <c r="K196" s="55">
        <v>6.1897007106970214</v>
      </c>
      <c r="L196" s="55">
        <v>76.2</v>
      </c>
    </row>
    <row r="197" spans="1:12" s="55" customFormat="1" ht="15" x14ac:dyDescent="0.25">
      <c r="A197" s="57">
        <v>185</v>
      </c>
      <c r="B197" s="60" t="s">
        <v>211</v>
      </c>
      <c r="C197" s="55">
        <v>14.007537602114676</v>
      </c>
      <c r="D197" s="55">
        <v>5.7046558544802854</v>
      </c>
      <c r="E197" s="55">
        <v>0.28306887086081145</v>
      </c>
      <c r="F197" s="55">
        <v>3.618725831857726E-5</v>
      </c>
      <c r="G197" s="55">
        <v>1.0670240731448638E-3</v>
      </c>
      <c r="H197" s="55">
        <v>0.28306733182454774</v>
      </c>
      <c r="I197" s="55">
        <v>10.038398812222127</v>
      </c>
      <c r="J197" s="55">
        <v>1.2796738977849387</v>
      </c>
      <c r="K197" s="55">
        <v>11.699769413378025</v>
      </c>
      <c r="L197" s="55">
        <v>77.2</v>
      </c>
    </row>
    <row r="198" spans="1:12" s="55" customFormat="1" ht="15" x14ac:dyDescent="0.25">
      <c r="A198" s="57">
        <v>186</v>
      </c>
      <c r="B198" s="60" t="s">
        <v>212</v>
      </c>
      <c r="C198" s="55">
        <v>15.64726306919462</v>
      </c>
      <c r="D198" s="55">
        <v>5.1921563345878132</v>
      </c>
      <c r="E198" s="55">
        <v>0.28308931784448937</v>
      </c>
      <c r="F198" s="55">
        <v>2.9365738460263151E-5</v>
      </c>
      <c r="G198" s="55">
        <v>1.1668521519285274E-3</v>
      </c>
      <c r="H198" s="55">
        <v>0.28308761082142447</v>
      </c>
      <c r="I198" s="55">
        <v>10.761456388752588</v>
      </c>
      <c r="J198" s="55">
        <v>1.0384475294022977</v>
      </c>
      <c r="K198" s="55">
        <v>12.441481202070115</v>
      </c>
      <c r="L198" s="55">
        <v>78.3</v>
      </c>
    </row>
    <row r="199" spans="1:12" s="55" customFormat="1" ht="15" x14ac:dyDescent="0.25">
      <c r="A199" s="57">
        <v>187</v>
      </c>
      <c r="B199" s="60" t="s">
        <v>213</v>
      </c>
      <c r="C199" s="55">
        <v>38.913640748649044</v>
      </c>
      <c r="D199" s="55">
        <v>4.354979094265234</v>
      </c>
      <c r="E199" s="55">
        <v>0.28301327673687765</v>
      </c>
      <c r="F199" s="55">
        <v>3.5588574614327676E-5</v>
      </c>
      <c r="G199" s="55">
        <v>2.8887377766216244E-3</v>
      </c>
      <c r="H199" s="55">
        <v>0.28300897509833156</v>
      </c>
      <c r="I199" s="55">
        <v>8.0724485696781478</v>
      </c>
      <c r="J199" s="55">
        <v>1.2585029126133129</v>
      </c>
      <c r="K199" s="55">
        <v>9.6913758003513983</v>
      </c>
      <c r="L199" s="55">
        <v>79.7</v>
      </c>
    </row>
    <row r="200" spans="1:12" s="55" customFormat="1" ht="15" x14ac:dyDescent="0.25">
      <c r="A200" s="57">
        <v>95</v>
      </c>
      <c r="B200" s="60" t="s">
        <v>203</v>
      </c>
      <c r="C200" s="55">
        <v>23.134308006466792</v>
      </c>
      <c r="D200" s="55">
        <v>5.1396060745519723</v>
      </c>
      <c r="E200" s="55">
        <v>0.28302222376203234</v>
      </c>
      <c r="F200" s="55">
        <v>3.6821975449564579E-5</v>
      </c>
      <c r="G200" s="55">
        <v>1.7271931070508429E-3</v>
      </c>
      <c r="H200" s="55">
        <v>0.28302199802041444</v>
      </c>
      <c r="I200" s="55">
        <v>8.3888382351382518</v>
      </c>
      <c r="J200" s="55">
        <v>1.3021191169837465</v>
      </c>
      <c r="K200" s="55">
        <v>8.5362816292300359</v>
      </c>
      <c r="L200" s="55">
        <v>7</v>
      </c>
    </row>
    <row r="201" spans="1:12" s="55" customFormat="1" ht="15" x14ac:dyDescent="0.25">
      <c r="A201" s="57">
        <v>96</v>
      </c>
      <c r="B201" s="60" t="s">
        <v>204</v>
      </c>
      <c r="C201" s="55">
        <v>13.944863101884883</v>
      </c>
      <c r="D201" s="55">
        <v>5.0021868415770623</v>
      </c>
      <c r="E201" s="55">
        <v>0.28293342723483916</v>
      </c>
      <c r="F201" s="55">
        <v>3.2168109305196568E-5</v>
      </c>
      <c r="G201" s="55">
        <v>9.9198428149046159E-4</v>
      </c>
      <c r="H201" s="55">
        <v>0.28293329387938121</v>
      </c>
      <c r="I201" s="55">
        <v>5.2487661947830944</v>
      </c>
      <c r="J201" s="55">
        <v>1.1375465213925295</v>
      </c>
      <c r="K201" s="55">
        <v>5.4038676120593543</v>
      </c>
      <c r="L201" s="55">
        <v>7.2</v>
      </c>
    </row>
    <row r="202" spans="1:12" s="55" customFormat="1" ht="15" x14ac:dyDescent="0.25">
      <c r="A202" s="57">
        <v>97</v>
      </c>
      <c r="B202" s="60" t="s">
        <v>205</v>
      </c>
      <c r="C202" s="55">
        <v>9.4763975662911815</v>
      </c>
      <c r="D202" s="55">
        <v>5.5125565944444439</v>
      </c>
      <c r="E202" s="55">
        <v>0.28300108695535126</v>
      </c>
      <c r="F202" s="55">
        <v>2.0642510277022493E-5</v>
      </c>
      <c r="G202" s="55">
        <v>6.9809376769687124E-4</v>
      </c>
      <c r="H202" s="55">
        <v>0.28300099180496963</v>
      </c>
      <c r="I202" s="55">
        <v>7.6413867549995906</v>
      </c>
      <c r="J202" s="55">
        <v>0.7299718965647628</v>
      </c>
      <c r="K202" s="55">
        <v>7.8000978429026979</v>
      </c>
      <c r="L202" s="55">
        <v>7.3</v>
      </c>
    </row>
    <row r="203" spans="1:12" s="55" customFormat="1" ht="15" x14ac:dyDescent="0.25">
      <c r="A203" s="57">
        <v>98</v>
      </c>
      <c r="B203" s="60" t="s">
        <v>206</v>
      </c>
      <c r="C203" s="55">
        <v>6.9558657297398385</v>
      </c>
      <c r="D203" s="55">
        <v>5.5771682068100379</v>
      </c>
      <c r="E203" s="55">
        <v>0.28293821686567416</v>
      </c>
      <c r="F203" s="55">
        <v>2.8349869761508684E-5</v>
      </c>
      <c r="G203" s="55">
        <v>5.4076639550297936E-4</v>
      </c>
      <c r="H203" s="55">
        <v>0.28293814214930929</v>
      </c>
      <c r="I203" s="55">
        <v>5.4181397766561723</v>
      </c>
      <c r="J203" s="55">
        <v>1.0025238170885409</v>
      </c>
      <c r="K203" s="55">
        <v>5.5797573831473102</v>
      </c>
      <c r="L203" s="55">
        <v>7.4</v>
      </c>
    </row>
    <row r="204" spans="1:12" s="55" customFormat="1" ht="15" x14ac:dyDescent="0.25">
      <c r="A204" s="57">
        <v>99</v>
      </c>
      <c r="B204" s="60" t="s">
        <v>207</v>
      </c>
      <c r="C204" s="55">
        <v>4.5807250294723394</v>
      </c>
      <c r="D204" s="55">
        <v>2.8520309654121858</v>
      </c>
      <c r="E204" s="55">
        <v>0.28297078830099703</v>
      </c>
      <c r="F204" s="55">
        <v>3.3731238214553138E-5</v>
      </c>
      <c r="G204" s="55">
        <v>4.735939842766577E-4</v>
      </c>
      <c r="H204" s="55">
        <v>0.28297072021270542</v>
      </c>
      <c r="I204" s="55">
        <v>6.5699489363657548</v>
      </c>
      <c r="J204" s="55">
        <v>1.1928227527824298</v>
      </c>
      <c r="K204" s="55">
        <v>6.7384803806969096</v>
      </c>
      <c r="L204" s="55">
        <v>7.7</v>
      </c>
    </row>
    <row r="205" spans="1:12" s="55" customFormat="1" ht="15" x14ac:dyDescent="0.25">
      <c r="A205" s="57">
        <v>18</v>
      </c>
      <c r="B205" s="60" t="s">
        <v>491</v>
      </c>
      <c r="C205" s="55">
        <v>11.901426884665133</v>
      </c>
      <c r="D205" s="55">
        <v>4.7344760709946252</v>
      </c>
      <c r="E205" s="55">
        <v>0.26706470249987962</v>
      </c>
      <c r="F205" s="55">
        <v>5.0554715787180014E-5</v>
      </c>
      <c r="G205" s="55">
        <v>8.4128393260363393E-4</v>
      </c>
      <c r="H205" s="55">
        <v>0.26706470092920104</v>
      </c>
      <c r="I205" s="55">
        <v>-555.90987853388231</v>
      </c>
      <c r="J205" s="55">
        <v>1.7877438968538399</v>
      </c>
      <c r="K205" s="55">
        <v>-555.90783905865692</v>
      </c>
      <c r="L205" s="55">
        <v>0.1</v>
      </c>
    </row>
    <row r="206" spans="1:12" s="55" customFormat="1" ht="15" x14ac:dyDescent="0.25">
      <c r="A206" s="57">
        <v>19</v>
      </c>
      <c r="B206" s="60" t="s">
        <v>184</v>
      </c>
      <c r="C206" s="55">
        <v>13.041923788313255</v>
      </c>
      <c r="D206" s="55">
        <v>4.9801857034050174</v>
      </c>
      <c r="E206" s="55">
        <v>0.28308713222596243</v>
      </c>
      <c r="F206" s="55">
        <v>2.6476989038355404E-5</v>
      </c>
      <c r="G206" s="55">
        <v>9.4541913433132522E-4</v>
      </c>
      <c r="H206" s="55">
        <v>0.28308713046086326</v>
      </c>
      <c r="I206" s="55">
        <v>10.68416733428057</v>
      </c>
      <c r="J206" s="55">
        <v>0.936293970272839</v>
      </c>
      <c r="K206" s="55">
        <v>10.686325624007509</v>
      </c>
      <c r="L206" s="55">
        <v>0.1</v>
      </c>
    </row>
    <row r="207" spans="1:12" s="55" customFormat="1" ht="15" x14ac:dyDescent="0.25">
      <c r="A207" s="57">
        <v>20</v>
      </c>
      <c r="B207" s="60" t="s">
        <v>185</v>
      </c>
      <c r="C207" s="55">
        <v>11.605726575350106</v>
      </c>
      <c r="D207" s="55">
        <v>6.000846777598567</v>
      </c>
      <c r="E207" s="55">
        <v>0.28303915498567739</v>
      </c>
      <c r="F207" s="55">
        <v>3.3948887669119681E-5</v>
      </c>
      <c r="G207" s="55">
        <v>8.512207013287753E-4</v>
      </c>
      <c r="H207" s="55">
        <v>0.28303915339644686</v>
      </c>
      <c r="I207" s="55">
        <v>8.9875695555763357</v>
      </c>
      <c r="J207" s="55">
        <v>1.2005193935005209</v>
      </c>
      <c r="K207" s="55">
        <v>8.9897336881072931</v>
      </c>
      <c r="L207" s="55">
        <v>0.1</v>
      </c>
    </row>
    <row r="210" spans="2:2" x14ac:dyDescent="0.25">
      <c r="B210" s="55" t="s">
        <v>492</v>
      </c>
    </row>
  </sheetData>
  <pageMargins left="0.7" right="0.7" top="0.75" bottom="0.75" header="0.3" footer="0.3"/>
  <pageSetup scale="60" fitToHeight="3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2AD30-1201-DD40-A041-1778A03EC2C2}">
  <sheetPr codeName="Sheet5">
    <pageSetUpPr fitToPage="1"/>
  </sheetPr>
  <dimension ref="A1:N335"/>
  <sheetViews>
    <sheetView zoomScale="108" zoomScaleNormal="89" workbookViewId="0">
      <selection activeCell="G26" sqref="G26"/>
    </sheetView>
  </sheetViews>
  <sheetFormatPr defaultColWidth="11" defaultRowHeight="15.75" x14ac:dyDescent="0.25"/>
  <cols>
    <col min="1" max="1" width="77.625" customWidth="1"/>
    <col min="4" max="4" width="18.625" customWidth="1"/>
    <col min="5" max="5" width="10.875" style="4"/>
    <col min="6" max="6" width="18.125" style="4" customWidth="1"/>
    <col min="8" max="8" width="10.875" style="4"/>
  </cols>
  <sheetData>
    <row r="1" spans="1:8" s="50" customFormat="1" x14ac:dyDescent="0.25">
      <c r="A1" s="50" t="s">
        <v>484</v>
      </c>
      <c r="E1" s="54"/>
      <c r="F1" s="54"/>
      <c r="H1" s="54"/>
    </row>
    <row r="2" spans="1:8" x14ac:dyDescent="0.25">
      <c r="A2" s="1" t="s">
        <v>0</v>
      </c>
      <c r="B2" s="1" t="s">
        <v>1</v>
      </c>
      <c r="C2" s="1" t="s">
        <v>2</v>
      </c>
      <c r="D2" s="1" t="s">
        <v>286</v>
      </c>
      <c r="E2" s="2" t="s">
        <v>3</v>
      </c>
      <c r="F2" s="2"/>
      <c r="G2" s="1"/>
      <c r="H2" s="2"/>
    </row>
    <row r="3" spans="1:8" x14ac:dyDescent="0.25">
      <c r="A3" s="3" t="s">
        <v>220</v>
      </c>
      <c r="B3" s="1" t="s">
        <v>4</v>
      </c>
      <c r="C3" s="1" t="s">
        <v>4</v>
      </c>
      <c r="D3" s="1"/>
      <c r="E3" s="2"/>
      <c r="F3" s="2"/>
    </row>
    <row r="4" spans="1:8" x14ac:dyDescent="0.25">
      <c r="A4" s="1" t="s">
        <v>5</v>
      </c>
      <c r="B4" s="1">
        <v>9.2881379985554346</v>
      </c>
      <c r="C4" s="1">
        <v>9.5810188490474957</v>
      </c>
      <c r="D4" s="1">
        <v>0.69800850353018973</v>
      </c>
      <c r="E4" s="2">
        <v>13.7</v>
      </c>
      <c r="F4" s="2"/>
      <c r="G4" s="1"/>
    </row>
    <row r="5" spans="1:8" x14ac:dyDescent="0.25">
      <c r="A5" s="1" t="s">
        <v>6</v>
      </c>
      <c r="B5" s="1">
        <v>9.3435094379423766</v>
      </c>
      <c r="C5" s="1">
        <v>9.6445665896949251</v>
      </c>
      <c r="D5" s="1">
        <v>0.70456137014840436</v>
      </c>
      <c r="E5" s="2">
        <v>14.4</v>
      </c>
      <c r="F5" s="2"/>
      <c r="G5" s="1"/>
    </row>
    <row r="6" spans="1:8" x14ac:dyDescent="0.25">
      <c r="A6" s="1" t="s">
        <v>7</v>
      </c>
      <c r="B6" s="1">
        <v>3.9693870704504697</v>
      </c>
      <c r="C6" s="1">
        <v>4.32222651242542</v>
      </c>
      <c r="D6" s="1">
        <v>0.58866531549961465</v>
      </c>
      <c r="E6" s="2">
        <v>16.399999999999999</v>
      </c>
      <c r="F6" s="2"/>
      <c r="G6" s="1"/>
    </row>
    <row r="7" spans="1:8" x14ac:dyDescent="0.25">
      <c r="A7" s="1" t="s">
        <v>8</v>
      </c>
      <c r="B7" s="1">
        <v>3.6109199511047407</v>
      </c>
      <c r="C7" s="1">
        <v>3.979655618411293</v>
      </c>
      <c r="D7" s="1">
        <v>0.53771926756152055</v>
      </c>
      <c r="E7" s="2">
        <v>17.2</v>
      </c>
      <c r="F7" s="2"/>
      <c r="G7" s="1"/>
    </row>
    <row r="8" spans="1:8" x14ac:dyDescent="0.25">
      <c r="A8" s="1" t="s">
        <v>9</v>
      </c>
      <c r="B8" s="1">
        <v>6.8175274452153545</v>
      </c>
      <c r="C8" s="1">
        <v>7.1980806906690731</v>
      </c>
      <c r="D8" s="1">
        <v>0.83840804922630241</v>
      </c>
      <c r="E8" s="2">
        <v>17.899999999999999</v>
      </c>
      <c r="F8" s="2"/>
      <c r="G8" s="1"/>
    </row>
    <row r="9" spans="1:8" x14ac:dyDescent="0.25">
      <c r="A9" s="1" t="s">
        <v>10</v>
      </c>
      <c r="B9" s="1">
        <v>9.345581734059305</v>
      </c>
      <c r="C9" s="1">
        <v>10.040662016042035</v>
      </c>
      <c r="D9" s="1">
        <v>0.58880082387968713</v>
      </c>
      <c r="E9" s="2">
        <v>32.4</v>
      </c>
      <c r="F9" s="2"/>
      <c r="G9" s="1"/>
    </row>
    <row r="10" spans="1:8" x14ac:dyDescent="0.25">
      <c r="A10" s="1" t="s">
        <v>11</v>
      </c>
      <c r="B10" s="1">
        <v>8.9753211503951214</v>
      </c>
      <c r="C10" s="1">
        <v>9.682766652296948</v>
      </c>
      <c r="D10" s="1">
        <v>0.63780726035522761</v>
      </c>
      <c r="E10" s="2">
        <v>33.200000000000003</v>
      </c>
      <c r="F10" s="2"/>
      <c r="G10" s="1"/>
    </row>
    <row r="11" spans="1:8" x14ac:dyDescent="0.25">
      <c r="A11" s="1" t="s">
        <v>12</v>
      </c>
      <c r="B11" s="1">
        <v>6.6619402172940489</v>
      </c>
      <c r="C11" s="1">
        <v>7.3790904961179571</v>
      </c>
      <c r="D11" s="1">
        <v>0.51643631517661603</v>
      </c>
      <c r="E11" s="2">
        <v>33.5</v>
      </c>
      <c r="F11" s="2"/>
      <c r="G11" s="1"/>
    </row>
    <row r="12" spans="1:8" x14ac:dyDescent="0.25">
      <c r="A12" s="1" t="s">
        <v>13</v>
      </c>
      <c r="B12" s="1">
        <v>4.0506844112031537</v>
      </c>
      <c r="C12" s="1">
        <v>4.7986831535595798</v>
      </c>
      <c r="D12" s="1">
        <v>0.91123015684591024</v>
      </c>
      <c r="E12" s="2">
        <v>37.5</v>
      </c>
      <c r="F12" s="2"/>
      <c r="G12" s="1"/>
    </row>
    <row r="13" spans="1:8" x14ac:dyDescent="0.25">
      <c r="A13" s="1" t="s">
        <v>14</v>
      </c>
      <c r="B13" s="1">
        <v>-2.8766274679470349</v>
      </c>
      <c r="C13" s="1">
        <v>-2.0622037826634187</v>
      </c>
      <c r="D13" s="1">
        <v>0.81735801436555455</v>
      </c>
      <c r="E13" s="2">
        <v>38.6</v>
      </c>
      <c r="F13" s="2"/>
      <c r="G13" s="1"/>
    </row>
    <row r="14" spans="1:8" x14ac:dyDescent="0.25">
      <c r="A14" s="1"/>
      <c r="B14" s="1"/>
      <c r="C14" s="1"/>
      <c r="D14" s="1"/>
      <c r="E14" s="2"/>
      <c r="F14" s="2"/>
    </row>
    <row r="15" spans="1:8" x14ac:dyDescent="0.25">
      <c r="A15" s="3" t="s">
        <v>221</v>
      </c>
      <c r="B15" s="1"/>
      <c r="C15" s="1"/>
      <c r="D15" s="1"/>
      <c r="E15" s="2"/>
      <c r="F15" s="2"/>
    </row>
    <row r="16" spans="1:8" x14ac:dyDescent="0.25">
      <c r="A16" s="1" t="s">
        <v>15</v>
      </c>
      <c r="B16" s="1">
        <v>-1.9950896412246344</v>
      </c>
      <c r="C16" s="1">
        <v>-0.91458985414627492</v>
      </c>
      <c r="D16" s="1">
        <v>0.81568304232781941</v>
      </c>
      <c r="E16" s="2">
        <v>51</v>
      </c>
      <c r="F16" s="2"/>
      <c r="G16" s="1"/>
    </row>
    <row r="17" spans="1:7" x14ac:dyDescent="0.25">
      <c r="A17" s="1" t="s">
        <v>16</v>
      </c>
      <c r="B17" s="1">
        <v>2.2838024092797227</v>
      </c>
      <c r="C17" s="1">
        <v>3.6853243464363139</v>
      </c>
      <c r="D17" s="1">
        <v>0.71730664506164388</v>
      </c>
      <c r="E17" s="2">
        <v>64.3</v>
      </c>
      <c r="F17" s="2"/>
      <c r="G17" s="1"/>
    </row>
    <row r="18" spans="1:7" x14ac:dyDescent="0.25">
      <c r="A18" s="1" t="s">
        <v>17</v>
      </c>
      <c r="B18" s="1">
        <v>5.0935649948913309</v>
      </c>
      <c r="C18" s="1">
        <v>6.4863727573416519</v>
      </c>
      <c r="D18" s="1">
        <v>0.61125149469543061</v>
      </c>
      <c r="E18" s="2">
        <v>66.8</v>
      </c>
      <c r="F18" s="2"/>
      <c r="G18" s="1"/>
    </row>
    <row r="19" spans="1:7" x14ac:dyDescent="0.25">
      <c r="A19" s="1" t="s">
        <v>18</v>
      </c>
      <c r="B19" s="1">
        <v>4.4190303841529222</v>
      </c>
      <c r="C19" s="1">
        <v>5.8602227072857005</v>
      </c>
      <c r="D19" s="1">
        <v>0.72373453685825595</v>
      </c>
      <c r="E19" s="2">
        <v>67.3</v>
      </c>
      <c r="F19" s="2"/>
      <c r="G19" s="1"/>
    </row>
    <row r="20" spans="1:7" x14ac:dyDescent="0.25">
      <c r="A20" s="1"/>
      <c r="B20" s="1"/>
      <c r="C20" s="1"/>
      <c r="D20" s="1"/>
      <c r="E20" s="2"/>
      <c r="F20" s="2"/>
    </row>
    <row r="21" spans="1:7" x14ac:dyDescent="0.25">
      <c r="A21" s="3" t="s">
        <v>222</v>
      </c>
      <c r="B21" s="1"/>
      <c r="C21" s="1"/>
      <c r="D21" s="1"/>
      <c r="E21" s="2"/>
      <c r="F21" s="2"/>
    </row>
    <row r="22" spans="1:7" x14ac:dyDescent="0.25">
      <c r="A22" s="1" t="s">
        <v>19</v>
      </c>
      <c r="B22" s="1">
        <v>2.1935717319609971</v>
      </c>
      <c r="C22" s="1">
        <v>4.6600843911304146</v>
      </c>
      <c r="D22" s="1">
        <v>0.68320561871892949</v>
      </c>
      <c r="E22" s="2">
        <v>114.8</v>
      </c>
      <c r="F22" s="2"/>
      <c r="G22" s="1"/>
    </row>
    <row r="23" spans="1:7" x14ac:dyDescent="0.25">
      <c r="A23" s="1" t="s">
        <v>20</v>
      </c>
      <c r="B23" s="1">
        <v>3.9541210342153299</v>
      </c>
      <c r="C23" s="1">
        <v>6.4078865063788015</v>
      </c>
      <c r="D23" s="1">
        <v>0.59854664318459427</v>
      </c>
      <c r="E23" s="2">
        <v>115.3</v>
      </c>
      <c r="F23" s="2"/>
      <c r="G23" s="1"/>
    </row>
    <row r="24" spans="1:7" x14ac:dyDescent="0.25">
      <c r="A24" s="1" t="s">
        <v>21</v>
      </c>
      <c r="B24" s="1">
        <v>3.7827086105113317</v>
      </c>
      <c r="C24" s="1">
        <v>6.3010967377485905</v>
      </c>
      <c r="D24" s="1">
        <v>0.71282120263749249</v>
      </c>
      <c r="E24" s="2">
        <v>116.2</v>
      </c>
      <c r="F24" s="2"/>
      <c r="G24" s="1"/>
    </row>
    <row r="25" spans="1:7" x14ac:dyDescent="0.25">
      <c r="A25" s="1" t="s">
        <v>22</v>
      </c>
      <c r="B25" s="1">
        <v>5.813864161410276</v>
      </c>
      <c r="C25" s="1">
        <v>8.3296658270204382</v>
      </c>
      <c r="D25" s="1">
        <v>0.61879713890045096</v>
      </c>
      <c r="E25" s="2">
        <v>116.7</v>
      </c>
      <c r="F25" s="2"/>
      <c r="G25" s="1"/>
    </row>
    <row r="26" spans="1:7" x14ac:dyDescent="0.25">
      <c r="A26" s="1" t="s">
        <v>23</v>
      </c>
      <c r="B26" s="1">
        <v>6.6801311367736815</v>
      </c>
      <c r="C26" s="1">
        <v>9.2503401956678388</v>
      </c>
      <c r="D26" s="1">
        <v>0.67351562069717374</v>
      </c>
      <c r="E26" s="2">
        <v>119</v>
      </c>
      <c r="F26" s="2"/>
      <c r="G26" s="1"/>
    </row>
    <row r="27" spans="1:7" x14ac:dyDescent="0.25">
      <c r="A27" s="1" t="s">
        <v>24</v>
      </c>
      <c r="B27" s="1">
        <v>4.6983118849541761</v>
      </c>
      <c r="C27" s="1">
        <v>7.2824153284023474</v>
      </c>
      <c r="D27" s="1">
        <v>0.76751827867704847</v>
      </c>
      <c r="E27" s="2">
        <v>121.4</v>
      </c>
      <c r="F27" s="2"/>
      <c r="G27" s="1"/>
    </row>
    <row r="28" spans="1:7" x14ac:dyDescent="0.25">
      <c r="A28" s="1" t="s">
        <v>25</v>
      </c>
      <c r="B28" s="1">
        <v>9.4336427949959223</v>
      </c>
      <c r="C28" s="1">
        <v>12.024182561654051</v>
      </c>
      <c r="D28" s="1">
        <v>0.56680938711028972</v>
      </c>
      <c r="E28" s="2">
        <v>122</v>
      </c>
      <c r="F28" s="2"/>
      <c r="G28" s="1"/>
    </row>
    <row r="29" spans="1:7" x14ac:dyDescent="0.25">
      <c r="A29" s="1"/>
      <c r="B29" s="1"/>
      <c r="C29" s="1"/>
      <c r="D29" s="1"/>
      <c r="E29" s="2"/>
      <c r="F29" s="2"/>
    </row>
    <row r="30" spans="1:7" x14ac:dyDescent="0.25">
      <c r="A30" s="3" t="s">
        <v>223</v>
      </c>
      <c r="B30" s="1"/>
      <c r="C30" s="1"/>
      <c r="D30" s="1"/>
      <c r="E30" s="2"/>
      <c r="F30" s="2"/>
    </row>
    <row r="31" spans="1:7" x14ac:dyDescent="0.25">
      <c r="A31" s="1" t="s">
        <v>26</v>
      </c>
      <c r="B31" s="1">
        <v>3.543108144288265</v>
      </c>
      <c r="C31" s="1">
        <v>4.0210770919113514</v>
      </c>
      <c r="D31" s="1">
        <v>0.72392356332162677</v>
      </c>
      <c r="E31" s="2">
        <v>23.1</v>
      </c>
      <c r="F31" s="2"/>
      <c r="G31" s="1"/>
    </row>
    <row r="32" spans="1:7" x14ac:dyDescent="0.25">
      <c r="A32" s="1" t="s">
        <v>27</v>
      </c>
      <c r="B32" s="1">
        <v>5.1451774738264788</v>
      </c>
      <c r="C32" s="1">
        <v>5.65312633725501</v>
      </c>
      <c r="D32" s="1">
        <v>0.54322394453798495</v>
      </c>
      <c r="E32" s="2">
        <v>23.9</v>
      </c>
      <c r="F32" s="2"/>
      <c r="G32" s="1"/>
    </row>
    <row r="33" spans="1:7" x14ac:dyDescent="0.25">
      <c r="A33" s="1" t="s">
        <v>28</v>
      </c>
      <c r="B33" s="1">
        <v>1.0125259490778582</v>
      </c>
      <c r="C33" s="1">
        <v>1.6776771806714663</v>
      </c>
      <c r="D33" s="1">
        <v>0.8169027296345277</v>
      </c>
      <c r="E33" s="2">
        <v>32.5</v>
      </c>
      <c r="F33" s="2"/>
      <c r="G33" s="1"/>
    </row>
    <row r="34" spans="1:7" x14ac:dyDescent="0.25">
      <c r="A34" s="1" t="s">
        <v>29</v>
      </c>
      <c r="B34" s="1">
        <v>4.6247868444382334</v>
      </c>
      <c r="C34" s="1">
        <v>5.3524896791778964</v>
      </c>
      <c r="D34" s="1">
        <v>0.6677446163205758</v>
      </c>
      <c r="E34" s="2">
        <v>34.4</v>
      </c>
      <c r="F34" s="2"/>
      <c r="G34" s="1"/>
    </row>
    <row r="35" spans="1:7" x14ac:dyDescent="0.25">
      <c r="A35" s="1" t="s">
        <v>116</v>
      </c>
      <c r="B35" s="1">
        <v>5</v>
      </c>
      <c r="C35" s="1">
        <v>5.3</v>
      </c>
      <c r="D35" s="1">
        <v>0.99074730580461789</v>
      </c>
      <c r="E35" s="2">
        <v>11</v>
      </c>
      <c r="F35" s="2"/>
    </row>
    <row r="36" spans="1:7" x14ac:dyDescent="0.25">
      <c r="A36" s="1" t="s">
        <v>117</v>
      </c>
      <c r="B36" s="1">
        <v>5.9</v>
      </c>
      <c r="C36" s="1">
        <v>6.1</v>
      </c>
      <c r="D36" s="1">
        <v>0.95778927712508732</v>
      </c>
      <c r="E36" s="2">
        <v>11.1</v>
      </c>
      <c r="F36" s="2"/>
    </row>
    <row r="37" spans="1:7" x14ac:dyDescent="0.25">
      <c r="A37" s="1" t="s">
        <v>118</v>
      </c>
      <c r="B37" s="1">
        <v>6.4</v>
      </c>
      <c r="C37" s="1">
        <v>6.6</v>
      </c>
      <c r="D37" s="1">
        <v>0.8778551274502</v>
      </c>
      <c r="E37" s="2">
        <v>11.3</v>
      </c>
      <c r="F37" s="2"/>
      <c r="G37" s="1"/>
    </row>
    <row r="38" spans="1:7" x14ac:dyDescent="0.25">
      <c r="A38" s="1" t="s">
        <v>119</v>
      </c>
      <c r="B38" s="1">
        <v>5.0999999999999996</v>
      </c>
      <c r="C38" s="1">
        <v>5.3</v>
      </c>
      <c r="D38" s="1">
        <v>1.0200666013782111</v>
      </c>
      <c r="E38" s="2">
        <v>11.3</v>
      </c>
      <c r="F38" s="2"/>
      <c r="G38" s="1"/>
    </row>
    <row r="39" spans="1:7" x14ac:dyDescent="0.25">
      <c r="A39" s="1" t="s">
        <v>120</v>
      </c>
      <c r="B39" s="1">
        <v>7.1</v>
      </c>
      <c r="C39" s="1">
        <v>7.3</v>
      </c>
      <c r="D39" s="1">
        <v>0.80107198925372103</v>
      </c>
      <c r="E39" s="2">
        <v>10.9</v>
      </c>
      <c r="F39" s="2"/>
      <c r="G39" s="1"/>
    </row>
    <row r="40" spans="1:7" x14ac:dyDescent="0.25">
      <c r="A40" s="1" t="s">
        <v>121</v>
      </c>
      <c r="B40" s="1">
        <v>6</v>
      </c>
      <c r="C40" s="1">
        <v>6.2</v>
      </c>
      <c r="D40" s="1">
        <v>0.81290712093506912</v>
      </c>
      <c r="E40" s="2">
        <v>10.9</v>
      </c>
      <c r="F40" s="2"/>
      <c r="G40" s="1"/>
    </row>
    <row r="41" spans="1:7" x14ac:dyDescent="0.25">
      <c r="A41" s="1" t="s">
        <v>122</v>
      </c>
      <c r="B41" s="1">
        <v>6.3</v>
      </c>
      <c r="C41" s="1">
        <v>6.5</v>
      </c>
      <c r="D41" s="1">
        <v>0.76865107624835005</v>
      </c>
      <c r="E41" s="2">
        <v>11.5</v>
      </c>
      <c r="F41" s="2"/>
      <c r="G41" s="1"/>
    </row>
    <row r="42" spans="1:7" x14ac:dyDescent="0.25">
      <c r="A42" s="1" t="s">
        <v>123</v>
      </c>
      <c r="B42" s="1">
        <v>3.5</v>
      </c>
      <c r="C42" s="1">
        <v>3.8</v>
      </c>
      <c r="D42" s="1">
        <v>1.0630483801077339</v>
      </c>
      <c r="E42" s="2">
        <v>11.5</v>
      </c>
      <c r="F42" s="2"/>
    </row>
    <row r="43" spans="1:7" x14ac:dyDescent="0.25">
      <c r="A43" s="1" t="s">
        <v>124</v>
      </c>
      <c r="B43" s="1">
        <v>7.5</v>
      </c>
      <c r="C43" s="1">
        <v>7.7</v>
      </c>
      <c r="D43" s="1">
        <v>0.93396932046907466</v>
      </c>
      <c r="E43" s="2">
        <v>11.5</v>
      </c>
      <c r="F43" s="2"/>
    </row>
    <row r="44" spans="1:7" x14ac:dyDescent="0.25">
      <c r="A44" s="1" t="s">
        <v>125</v>
      </c>
      <c r="B44" s="1">
        <v>5.5</v>
      </c>
      <c r="C44" s="1">
        <v>5.8</v>
      </c>
      <c r="D44" s="1">
        <v>0.97027134257077208</v>
      </c>
      <c r="E44" s="2">
        <v>11.5</v>
      </c>
      <c r="F44" s="2"/>
      <c r="G44" s="1"/>
    </row>
    <row r="45" spans="1:7" x14ac:dyDescent="0.25">
      <c r="A45" s="1" t="s">
        <v>126</v>
      </c>
      <c r="B45" s="1">
        <v>4.2</v>
      </c>
      <c r="C45" s="1">
        <v>4.7</v>
      </c>
      <c r="D45" s="1">
        <v>0.9018310587527445</v>
      </c>
      <c r="E45" s="2">
        <v>25.4</v>
      </c>
      <c r="F45" s="2"/>
      <c r="G45" s="1"/>
    </row>
    <row r="46" spans="1:7" x14ac:dyDescent="0.25">
      <c r="A46" s="1" t="s">
        <v>127</v>
      </c>
      <c r="B46" s="1">
        <v>5.0999999999999996</v>
      </c>
      <c r="C46" s="1">
        <v>5.6</v>
      </c>
      <c r="D46" s="1">
        <v>1.0835831907640703</v>
      </c>
      <c r="E46" s="2">
        <v>25.4</v>
      </c>
      <c r="F46" s="2"/>
    </row>
    <row r="47" spans="1:7" x14ac:dyDescent="0.25">
      <c r="A47" s="1" t="s">
        <v>128</v>
      </c>
      <c r="B47" s="1">
        <v>4.5999999999999996</v>
      </c>
      <c r="C47" s="1">
        <v>5.0999999999999996</v>
      </c>
      <c r="D47" s="1">
        <v>0.71011726658909424</v>
      </c>
      <c r="E47" s="2">
        <v>25.2</v>
      </c>
      <c r="F47" s="2"/>
    </row>
    <row r="48" spans="1:7" x14ac:dyDescent="0.25">
      <c r="A48" s="1" t="s">
        <v>129</v>
      </c>
      <c r="B48" s="1">
        <v>4.3</v>
      </c>
      <c r="C48" s="1">
        <v>4.8</v>
      </c>
      <c r="D48" s="1">
        <v>0.68304075368175177</v>
      </c>
      <c r="E48" s="2">
        <v>24.9</v>
      </c>
      <c r="F48" s="17"/>
      <c r="G48" s="1"/>
    </row>
    <row r="49" spans="1:7" x14ac:dyDescent="0.25">
      <c r="A49" s="1" t="s">
        <v>130</v>
      </c>
      <c r="B49" s="1">
        <v>3.8</v>
      </c>
      <c r="C49" s="1">
        <v>4.3</v>
      </c>
      <c r="D49" s="1">
        <v>1.2747434492044185</v>
      </c>
      <c r="E49" s="2">
        <v>25.4</v>
      </c>
      <c r="F49" s="2"/>
      <c r="G49" s="1"/>
    </row>
    <row r="50" spans="1:7" x14ac:dyDescent="0.25">
      <c r="A50" s="1" t="s">
        <v>131</v>
      </c>
      <c r="B50" s="1">
        <v>13.6</v>
      </c>
      <c r="C50" s="1">
        <v>14.1</v>
      </c>
      <c r="D50" s="1">
        <v>1.5869063303508568</v>
      </c>
      <c r="E50" s="2">
        <v>25.7</v>
      </c>
      <c r="F50" s="2"/>
      <c r="G50" s="1"/>
    </row>
    <row r="51" spans="1:7" x14ac:dyDescent="0.25">
      <c r="A51" s="1" t="s">
        <v>132</v>
      </c>
      <c r="B51" s="1">
        <v>5.6</v>
      </c>
      <c r="C51" s="1">
        <v>6.1</v>
      </c>
      <c r="D51" s="1">
        <v>0.90673763665671814</v>
      </c>
      <c r="E51" s="2">
        <v>26</v>
      </c>
      <c r="F51" s="2"/>
      <c r="G51" s="1"/>
    </row>
    <row r="52" spans="1:7" x14ac:dyDescent="0.25">
      <c r="A52" s="1" t="s">
        <v>133</v>
      </c>
      <c r="B52" s="1">
        <v>5.3</v>
      </c>
      <c r="C52" s="1">
        <v>5.9</v>
      </c>
      <c r="D52" s="1">
        <v>1.0893094878761111</v>
      </c>
      <c r="E52" s="2">
        <v>26.1</v>
      </c>
      <c r="F52" s="2"/>
      <c r="G52" s="1"/>
    </row>
    <row r="53" spans="1:7" x14ac:dyDescent="0.25">
      <c r="A53" s="1" t="s">
        <v>134</v>
      </c>
      <c r="B53" s="1">
        <v>3.8</v>
      </c>
      <c r="C53" s="1">
        <v>4.3</v>
      </c>
      <c r="D53" s="1">
        <v>0.95020497008713178</v>
      </c>
      <c r="E53" s="2">
        <v>26.4</v>
      </c>
      <c r="F53" s="2"/>
      <c r="G53" s="1"/>
    </row>
    <row r="54" spans="1:7" x14ac:dyDescent="0.25">
      <c r="A54" s="1" t="s">
        <v>135</v>
      </c>
      <c r="B54" s="1">
        <v>4.8</v>
      </c>
      <c r="C54" s="1">
        <v>5.3</v>
      </c>
      <c r="D54" s="1">
        <v>0.73665984123394423</v>
      </c>
      <c r="E54" s="2">
        <v>24.4</v>
      </c>
      <c r="F54" s="2"/>
    </row>
    <row r="55" spans="1:7" x14ac:dyDescent="0.25">
      <c r="A55" s="1" t="s">
        <v>136</v>
      </c>
      <c r="B55" s="1">
        <v>3.4</v>
      </c>
      <c r="C55" s="1">
        <v>4</v>
      </c>
      <c r="D55" s="1">
        <v>1.0955931194378543</v>
      </c>
      <c r="E55" s="2">
        <v>29.2</v>
      </c>
      <c r="F55" s="2"/>
    </row>
    <row r="56" spans="1:7" x14ac:dyDescent="0.25">
      <c r="A56" s="1" t="s">
        <v>137</v>
      </c>
      <c r="B56" s="1">
        <v>2.2000000000000002</v>
      </c>
      <c r="C56" s="1">
        <v>2.8</v>
      </c>
      <c r="D56" s="1">
        <v>0.83085405722105321</v>
      </c>
      <c r="E56" s="2">
        <v>29.4</v>
      </c>
      <c r="F56" s="2"/>
      <c r="G56" s="1"/>
    </row>
    <row r="57" spans="1:7" x14ac:dyDescent="0.25">
      <c r="A57" s="1" t="s">
        <v>138</v>
      </c>
      <c r="B57" s="1">
        <v>0.6</v>
      </c>
      <c r="C57" s="1">
        <v>1.3</v>
      </c>
      <c r="D57" s="1">
        <v>0.87853455446262885</v>
      </c>
      <c r="E57" s="2">
        <v>29.4</v>
      </c>
      <c r="F57" s="2"/>
      <c r="G57" s="1"/>
    </row>
    <row r="58" spans="1:7" x14ac:dyDescent="0.25">
      <c r="A58" s="1" t="s">
        <v>139</v>
      </c>
      <c r="B58" s="1">
        <v>1.2</v>
      </c>
      <c r="C58" s="1">
        <v>1.9</v>
      </c>
      <c r="D58" s="1">
        <v>0.94027858961620581</v>
      </c>
      <c r="E58" s="2">
        <v>29.8</v>
      </c>
      <c r="F58" s="2"/>
      <c r="G58" s="1"/>
    </row>
    <row r="59" spans="1:7" x14ac:dyDescent="0.25">
      <c r="A59" s="1" t="s">
        <v>140</v>
      </c>
      <c r="B59" s="1">
        <v>1.4</v>
      </c>
      <c r="C59" s="1">
        <v>2.7</v>
      </c>
      <c r="D59" s="1">
        <v>0.91535956871613422</v>
      </c>
      <c r="E59" s="2">
        <v>29.8</v>
      </c>
      <c r="F59" s="2"/>
    </row>
    <row r="60" spans="1:7" x14ac:dyDescent="0.25">
      <c r="A60" s="1" t="s">
        <v>141</v>
      </c>
      <c r="B60" s="1">
        <v>3.5</v>
      </c>
      <c r="C60" s="1">
        <v>4.2</v>
      </c>
      <c r="D60" s="1">
        <v>0.83485338938427134</v>
      </c>
      <c r="E60" s="2">
        <v>30</v>
      </c>
      <c r="F60" s="2"/>
    </row>
    <row r="61" spans="1:7" x14ac:dyDescent="0.25">
      <c r="A61" s="1" t="s">
        <v>142</v>
      </c>
      <c r="B61" s="1">
        <v>2.6</v>
      </c>
      <c r="C61" s="1">
        <v>3.2</v>
      </c>
      <c r="D61" s="1">
        <v>0.89206125312601969</v>
      </c>
      <c r="E61" s="2">
        <v>30.1</v>
      </c>
      <c r="F61" s="2"/>
      <c r="G61" s="1"/>
    </row>
    <row r="62" spans="1:7" x14ac:dyDescent="0.25">
      <c r="A62" s="1" t="s">
        <v>143</v>
      </c>
      <c r="B62" s="1">
        <v>7</v>
      </c>
      <c r="C62" s="1">
        <v>7.7</v>
      </c>
      <c r="D62" s="1">
        <v>0.90187394706342516</v>
      </c>
      <c r="E62" s="2">
        <v>30.1</v>
      </c>
      <c r="F62" s="2"/>
      <c r="G62" s="1"/>
    </row>
    <row r="63" spans="1:7" x14ac:dyDescent="0.25">
      <c r="A63" s="1" t="s">
        <v>144</v>
      </c>
      <c r="B63" s="1">
        <v>4.5</v>
      </c>
      <c r="C63" s="1">
        <v>5.0999999999999996</v>
      </c>
      <c r="D63" s="1">
        <v>0.77541346957588075</v>
      </c>
      <c r="E63" s="2">
        <v>30.2</v>
      </c>
      <c r="F63" s="2"/>
      <c r="G63" s="1"/>
    </row>
    <row r="64" spans="1:7" x14ac:dyDescent="0.25">
      <c r="A64" s="1"/>
      <c r="B64" s="1"/>
      <c r="C64" s="1"/>
      <c r="D64" s="1"/>
      <c r="E64" s="2"/>
      <c r="F64" s="2"/>
      <c r="G64" s="1"/>
    </row>
    <row r="65" spans="1:7" x14ac:dyDescent="0.25">
      <c r="A65" s="3" t="s">
        <v>224</v>
      </c>
      <c r="B65" s="1"/>
      <c r="C65" s="1"/>
      <c r="D65" s="1"/>
      <c r="E65" s="2"/>
      <c r="F65" s="2"/>
      <c r="G65" s="1"/>
    </row>
    <row r="66" spans="1:7" x14ac:dyDescent="0.25">
      <c r="A66" s="1" t="s">
        <v>30</v>
      </c>
      <c r="B66" s="1">
        <v>5.3054162376620084</v>
      </c>
      <c r="C66" s="1">
        <v>5.6830491227333191</v>
      </c>
      <c r="D66" s="1">
        <v>0.77291113013799873</v>
      </c>
      <c r="E66" s="2">
        <v>18.3</v>
      </c>
      <c r="F66" s="2"/>
    </row>
    <row r="67" spans="1:7" x14ac:dyDescent="0.25">
      <c r="A67" s="1" t="s">
        <v>31</v>
      </c>
      <c r="B67" s="1">
        <v>4.9313018544205889</v>
      </c>
      <c r="C67" s="1">
        <v>5.3404003057622162</v>
      </c>
      <c r="D67" s="1">
        <v>0.6743743606985042</v>
      </c>
      <c r="E67" s="2">
        <v>19.3</v>
      </c>
      <c r="F67" s="2"/>
    </row>
    <row r="68" spans="1:7" x14ac:dyDescent="0.25">
      <c r="A68" s="1" t="s">
        <v>32</v>
      </c>
      <c r="B68" s="1">
        <v>3.8455538286630286</v>
      </c>
      <c r="C68" s="1">
        <v>4.2870071793799092</v>
      </c>
      <c r="D68" s="1">
        <v>0.70643246319779252</v>
      </c>
      <c r="E68" s="2">
        <v>20.5</v>
      </c>
      <c r="F68" s="2"/>
      <c r="G68" s="1"/>
    </row>
    <row r="69" spans="1:7" x14ac:dyDescent="0.25">
      <c r="A69" s="1" t="s">
        <v>33</v>
      </c>
      <c r="B69" s="1">
        <v>4.7776389939735431</v>
      </c>
      <c r="C69" s="1">
        <v>5.2306739653107392</v>
      </c>
      <c r="D69" s="1">
        <v>0.63779939014851905</v>
      </c>
      <c r="E69" s="2">
        <v>21.1</v>
      </c>
      <c r="F69" s="17"/>
      <c r="G69" s="1"/>
    </row>
    <row r="70" spans="1:7" x14ac:dyDescent="0.25">
      <c r="A70" s="1" t="s">
        <v>34</v>
      </c>
      <c r="B70" s="1">
        <v>4.7116659553325668</v>
      </c>
      <c r="C70" s="1">
        <v>5.1931441208141749</v>
      </c>
      <c r="D70" s="1">
        <v>0.64886331812896714</v>
      </c>
      <c r="E70" s="2">
        <v>22.3</v>
      </c>
      <c r="F70" s="17"/>
      <c r="G70" s="1"/>
    </row>
    <row r="71" spans="1:7" x14ac:dyDescent="0.25">
      <c r="A71" s="1"/>
      <c r="B71" s="1"/>
      <c r="C71" s="1"/>
      <c r="D71" s="1"/>
      <c r="E71" s="2"/>
      <c r="F71" s="2"/>
      <c r="G71" s="1"/>
    </row>
    <row r="72" spans="1:7" x14ac:dyDescent="0.25">
      <c r="A72" s="3" t="s">
        <v>225</v>
      </c>
      <c r="B72" s="1"/>
      <c r="C72" s="1"/>
      <c r="D72" s="1"/>
      <c r="E72" s="2"/>
      <c r="F72" s="2"/>
      <c r="G72" s="1"/>
    </row>
    <row r="73" spans="1:7" x14ac:dyDescent="0.25">
      <c r="A73" s="1" t="s">
        <v>35</v>
      </c>
      <c r="B73" s="1">
        <v>5.2621849531098164</v>
      </c>
      <c r="C73" s="1">
        <v>8.3521960871801859</v>
      </c>
      <c r="D73" s="1">
        <v>0.53388180252023076</v>
      </c>
      <c r="E73" s="2">
        <v>142.5</v>
      </c>
      <c r="F73" s="2"/>
      <c r="G73" s="1"/>
    </row>
    <row r="74" spans="1:7" x14ac:dyDescent="0.25">
      <c r="A74" s="1" t="s">
        <v>36</v>
      </c>
      <c r="B74" s="1">
        <v>13.49351588155967</v>
      </c>
      <c r="C74" s="1">
        <v>16.516877102670247</v>
      </c>
      <c r="D74" s="1">
        <v>0.60887262680386911</v>
      </c>
      <c r="E74" s="2">
        <v>143.30000000000001</v>
      </c>
      <c r="F74" s="2"/>
    </row>
    <row r="75" spans="1:7" x14ac:dyDescent="0.25">
      <c r="A75" s="1"/>
      <c r="B75" s="1"/>
      <c r="C75" s="1"/>
      <c r="D75" s="1"/>
      <c r="E75" s="2"/>
      <c r="F75" s="2"/>
    </row>
    <row r="76" spans="1:7" x14ac:dyDescent="0.25">
      <c r="A76" s="3" t="s">
        <v>226</v>
      </c>
      <c r="B76" s="1"/>
      <c r="C76" s="1"/>
      <c r="D76" s="1"/>
      <c r="E76" s="2"/>
      <c r="F76" s="2"/>
      <c r="G76" s="1"/>
    </row>
    <row r="77" spans="1:7" x14ac:dyDescent="0.25">
      <c r="A77" s="1" t="s">
        <v>37</v>
      </c>
      <c r="B77" s="1">
        <v>-0.52343462108694894</v>
      </c>
      <c r="C77" s="1">
        <v>0.81978505313662353</v>
      </c>
      <c r="D77" s="1">
        <v>0.67662483095531911</v>
      </c>
      <c r="E77" s="17">
        <v>62.6</v>
      </c>
      <c r="F77" s="2"/>
      <c r="G77" s="1"/>
    </row>
    <row r="78" spans="1:7" x14ac:dyDescent="0.25">
      <c r="A78" s="1" t="s">
        <v>38</v>
      </c>
      <c r="B78" s="1">
        <v>-0.27494688095153208</v>
      </c>
      <c r="C78" s="1">
        <v>1.0918455966080209</v>
      </c>
      <c r="D78" s="1">
        <v>0.53877073493024952</v>
      </c>
      <c r="E78" s="2">
        <v>63.3</v>
      </c>
      <c r="F78" s="2"/>
    </row>
    <row r="79" spans="1:7" x14ac:dyDescent="0.25">
      <c r="A79" s="1" t="s">
        <v>39</v>
      </c>
      <c r="B79" s="1">
        <v>-0.95353287697719225</v>
      </c>
      <c r="C79" s="1">
        <v>0.42714600594351282</v>
      </c>
      <c r="D79" s="1">
        <v>0.63916569712496596</v>
      </c>
      <c r="E79" s="2">
        <v>63.9</v>
      </c>
      <c r="F79" s="2"/>
    </row>
    <row r="80" spans="1:7" x14ac:dyDescent="0.25">
      <c r="A80" s="1" t="s">
        <v>40</v>
      </c>
      <c r="B80" s="1">
        <v>0.1536449758732239</v>
      </c>
      <c r="C80" s="1">
        <v>1.5809293700908</v>
      </c>
      <c r="D80" s="1">
        <v>0.55659371501093347</v>
      </c>
      <c r="E80" s="2">
        <v>66.2</v>
      </c>
      <c r="F80" s="2"/>
      <c r="G80" s="1"/>
    </row>
    <row r="81" spans="1:10" x14ac:dyDescent="0.25">
      <c r="A81" s="1" t="s">
        <v>41</v>
      </c>
      <c r="B81" s="1">
        <v>-3.0171535657230741</v>
      </c>
      <c r="C81" s="1">
        <v>-1.5356861612314532</v>
      </c>
      <c r="D81" s="1">
        <v>0.95244193305643599</v>
      </c>
      <c r="E81" s="2">
        <v>69.900000000000006</v>
      </c>
      <c r="F81" s="2"/>
      <c r="G81" s="1"/>
    </row>
    <row r="82" spans="1:10" x14ac:dyDescent="0.25">
      <c r="A82" s="1" t="s">
        <v>42</v>
      </c>
      <c r="B82" s="1">
        <v>9.435132798905066</v>
      </c>
      <c r="C82" s="1">
        <v>11.321306739877635</v>
      </c>
      <c r="D82" s="1">
        <v>0.52606782238173722</v>
      </c>
      <c r="E82" s="2">
        <v>88.2</v>
      </c>
      <c r="F82" s="2"/>
      <c r="G82" s="1"/>
    </row>
    <row r="83" spans="1:10" x14ac:dyDescent="0.25">
      <c r="A83" s="1"/>
      <c r="B83" s="1"/>
      <c r="C83" s="1"/>
      <c r="D83" s="1"/>
      <c r="E83" s="2"/>
      <c r="F83" s="2"/>
      <c r="G83" s="1"/>
    </row>
    <row r="84" spans="1:10" x14ac:dyDescent="0.25">
      <c r="A84" s="3" t="s">
        <v>243</v>
      </c>
      <c r="B84" s="1"/>
      <c r="C84" s="1"/>
      <c r="D84" s="1"/>
      <c r="E84" s="2"/>
      <c r="F84" s="2"/>
      <c r="G84" s="1"/>
    </row>
    <row r="85" spans="1:10" x14ac:dyDescent="0.25">
      <c r="A85" s="1" t="s">
        <v>43</v>
      </c>
      <c r="B85" s="1">
        <v>-0.21454357380101818</v>
      </c>
      <c r="C85" s="1">
        <v>1.1204758345018107</v>
      </c>
      <c r="D85" s="1">
        <v>0.66452016373230727</v>
      </c>
      <c r="E85" s="2">
        <v>61.6</v>
      </c>
      <c r="F85" s="5"/>
      <c r="G85" s="6"/>
      <c r="H85" s="15"/>
    </row>
    <row r="86" spans="1:10" x14ac:dyDescent="0.25">
      <c r="A86" s="1" t="s">
        <v>44</v>
      </c>
      <c r="B86" s="1">
        <v>-6.8903618958204849</v>
      </c>
      <c r="C86" s="1">
        <v>-5.5180134143473225</v>
      </c>
      <c r="D86" s="1">
        <v>0.46051016751258445</v>
      </c>
      <c r="E86" s="2">
        <v>62.4</v>
      </c>
    </row>
    <row r="87" spans="1:10" x14ac:dyDescent="0.25">
      <c r="A87" s="1" t="s">
        <v>45</v>
      </c>
      <c r="B87" s="1">
        <v>-1.0762653924734078</v>
      </c>
      <c r="C87" s="1">
        <v>0.30639004824362104</v>
      </c>
      <c r="D87" s="1">
        <v>0.67351169527607446</v>
      </c>
      <c r="E87" s="2">
        <v>63.6</v>
      </c>
      <c r="F87" s="2"/>
      <c r="G87" s="7"/>
      <c r="I87" s="7"/>
      <c r="J87" s="7"/>
    </row>
    <row r="88" spans="1:10" x14ac:dyDescent="0.25">
      <c r="A88" s="1"/>
      <c r="B88" s="1"/>
      <c r="C88" s="1"/>
      <c r="D88" s="1"/>
      <c r="E88" s="2"/>
      <c r="F88" s="2"/>
      <c r="G88" s="1"/>
      <c r="I88" s="7"/>
      <c r="J88" s="7"/>
    </row>
    <row r="89" spans="1:10" x14ac:dyDescent="0.25">
      <c r="A89" s="3" t="s">
        <v>227</v>
      </c>
      <c r="B89" s="1"/>
      <c r="C89" s="1"/>
      <c r="D89" s="1"/>
      <c r="E89" s="2"/>
      <c r="F89" s="2"/>
      <c r="G89" s="1"/>
      <c r="I89" s="7"/>
      <c r="J89" s="7"/>
    </row>
    <row r="90" spans="1:10" x14ac:dyDescent="0.25">
      <c r="A90" s="1" t="s">
        <v>46</v>
      </c>
      <c r="B90" s="1">
        <v>4.8524175100794764</v>
      </c>
      <c r="C90" s="1">
        <v>5.9839200861011577</v>
      </c>
      <c r="D90" s="1">
        <v>0.64497985292399918</v>
      </c>
      <c r="E90" s="2">
        <v>53</v>
      </c>
      <c r="F90" s="2"/>
      <c r="G90" s="1"/>
      <c r="I90" s="7"/>
      <c r="J90" s="7"/>
    </row>
    <row r="91" spans="1:10" x14ac:dyDescent="0.25">
      <c r="A91" s="1" t="s">
        <v>47</v>
      </c>
      <c r="B91" s="1">
        <v>4.1595274569328211</v>
      </c>
      <c r="C91" s="1">
        <v>5.33688971145585</v>
      </c>
      <c r="D91" s="1">
        <v>0.60966617211777319</v>
      </c>
      <c r="E91" s="2">
        <v>53.9</v>
      </c>
      <c r="F91" s="2"/>
      <c r="G91" s="1"/>
      <c r="I91" s="7"/>
      <c r="J91" s="7"/>
    </row>
    <row r="92" spans="1:10" x14ac:dyDescent="0.25">
      <c r="A92" s="1" t="s">
        <v>48</v>
      </c>
      <c r="B92" s="1">
        <v>3.7169871054554271</v>
      </c>
      <c r="C92" s="1">
        <v>4.8953588933908776</v>
      </c>
      <c r="D92" s="1">
        <v>0.66931296649919148</v>
      </c>
      <c r="E92" s="2">
        <v>54.5</v>
      </c>
      <c r="F92" s="2"/>
      <c r="G92" s="1"/>
      <c r="I92" s="7"/>
      <c r="J92" s="7"/>
    </row>
    <row r="93" spans="1:10" x14ac:dyDescent="0.25">
      <c r="A93" s="1" t="s">
        <v>49</v>
      </c>
      <c r="B93" s="1">
        <v>2.2635192030073803</v>
      </c>
      <c r="C93" s="1">
        <v>3.5505157301640722</v>
      </c>
      <c r="D93" s="1">
        <v>0.61867125999981454</v>
      </c>
      <c r="E93" s="2">
        <v>60.6</v>
      </c>
      <c r="F93" s="2"/>
      <c r="G93" s="1"/>
      <c r="I93" s="7"/>
      <c r="J93" s="7"/>
    </row>
    <row r="94" spans="1:10" x14ac:dyDescent="0.25">
      <c r="A94" s="1" t="s">
        <v>50</v>
      </c>
      <c r="B94" s="1">
        <v>1.848680524241253</v>
      </c>
      <c r="C94" s="1">
        <v>4.9547013656470185</v>
      </c>
      <c r="D94" s="1">
        <v>0.56216880294224225</v>
      </c>
      <c r="E94" s="2">
        <v>146.6</v>
      </c>
      <c r="F94" s="2"/>
      <c r="G94" s="1"/>
      <c r="I94" s="7"/>
      <c r="J94" s="7"/>
    </row>
    <row r="95" spans="1:10" x14ac:dyDescent="0.25">
      <c r="A95" s="1"/>
      <c r="B95" s="1"/>
      <c r="C95" s="1"/>
      <c r="D95" s="1"/>
      <c r="E95" s="2"/>
      <c r="F95" s="2"/>
      <c r="G95" s="1"/>
      <c r="I95" s="7"/>
      <c r="J95" s="7"/>
    </row>
    <row r="96" spans="1:10" x14ac:dyDescent="0.25">
      <c r="A96" s="3" t="s">
        <v>228</v>
      </c>
      <c r="B96" s="1"/>
      <c r="C96" s="1"/>
      <c r="D96" s="1"/>
      <c r="E96" s="2"/>
      <c r="F96" s="2"/>
      <c r="G96" s="1"/>
      <c r="I96" s="7"/>
      <c r="J96" s="7"/>
    </row>
    <row r="97" spans="1:10" x14ac:dyDescent="0.25">
      <c r="A97" s="1" t="s">
        <v>51</v>
      </c>
      <c r="B97" s="1">
        <v>-3.91882228160223</v>
      </c>
      <c r="C97" s="1">
        <v>-2.4906033398075511</v>
      </c>
      <c r="D97" s="1">
        <v>0.57625793195459352</v>
      </c>
      <c r="E97" s="2">
        <v>67.099999999999994</v>
      </c>
      <c r="F97" s="2"/>
      <c r="G97" s="1"/>
      <c r="I97" s="7"/>
      <c r="J97" s="7"/>
    </row>
    <row r="98" spans="1:10" x14ac:dyDescent="0.25">
      <c r="A98" s="1" t="s">
        <v>52</v>
      </c>
      <c r="B98" s="1">
        <v>-6.4562541614299196</v>
      </c>
      <c r="C98" s="1">
        <v>-4.7804753318547721</v>
      </c>
      <c r="D98" s="1">
        <v>0.42836244509847354</v>
      </c>
      <c r="E98" s="17">
        <v>81.099999999999994</v>
      </c>
      <c r="F98" s="2"/>
      <c r="G98" s="1"/>
      <c r="I98" s="7"/>
      <c r="J98" s="7"/>
    </row>
    <row r="99" spans="1:10" x14ac:dyDescent="0.25">
      <c r="A99" s="1" t="s">
        <v>53</v>
      </c>
      <c r="B99" s="1">
        <v>-4.7626468250749898</v>
      </c>
      <c r="C99" s="1">
        <v>-2.9333168851364277</v>
      </c>
      <c r="D99" s="1">
        <v>0.56364178682488664</v>
      </c>
      <c r="E99" s="17">
        <v>86.9</v>
      </c>
      <c r="F99" s="2"/>
      <c r="G99" s="1"/>
      <c r="I99" s="7"/>
      <c r="J99" s="7"/>
    </row>
    <row r="100" spans="1:10" x14ac:dyDescent="0.25">
      <c r="A100" s="1" t="s">
        <v>54</v>
      </c>
      <c r="B100" s="1">
        <v>-3.7408694163676426</v>
      </c>
      <c r="C100" s="1">
        <v>-1.813525153853135</v>
      </c>
      <c r="D100" s="1">
        <v>0.60542978593591812</v>
      </c>
      <c r="E100" s="2">
        <v>92.8</v>
      </c>
      <c r="F100" s="2"/>
      <c r="G100" s="1"/>
      <c r="I100" s="7"/>
      <c r="J100" s="7"/>
    </row>
    <row r="101" spans="1:10" x14ac:dyDescent="0.25">
      <c r="A101" s="1" t="s">
        <v>55</v>
      </c>
      <c r="B101" s="1">
        <v>-5.7270100622186515</v>
      </c>
      <c r="C101" s="1">
        <v>-3.299525543636328</v>
      </c>
      <c r="D101" s="1">
        <v>0.54336772518204235</v>
      </c>
      <c r="E101" s="2">
        <v>117.4</v>
      </c>
      <c r="F101" s="2"/>
      <c r="G101" s="1"/>
      <c r="I101" s="7"/>
      <c r="J101" s="7"/>
    </row>
    <row r="102" spans="1:10" x14ac:dyDescent="0.25">
      <c r="A102" s="1" t="s">
        <v>56</v>
      </c>
      <c r="B102" s="1">
        <v>-5.8498156247388522</v>
      </c>
      <c r="C102" s="1">
        <v>-3.2973085301868377</v>
      </c>
      <c r="D102" s="1">
        <v>0.5982610927723897</v>
      </c>
      <c r="E102" s="2">
        <v>121.5</v>
      </c>
      <c r="F102" s="2"/>
      <c r="G102" s="1"/>
      <c r="I102" s="7"/>
      <c r="J102" s="7"/>
    </row>
    <row r="103" spans="1:10" x14ac:dyDescent="0.25">
      <c r="A103" s="1"/>
      <c r="B103" s="1"/>
      <c r="C103" s="1"/>
      <c r="D103" s="1"/>
      <c r="E103" s="2"/>
      <c r="F103" s="2"/>
      <c r="G103" s="1"/>
      <c r="I103" s="7"/>
      <c r="J103" s="7"/>
    </row>
    <row r="104" spans="1:10" x14ac:dyDescent="0.25">
      <c r="A104" s="3" t="s">
        <v>229</v>
      </c>
      <c r="B104" s="1"/>
      <c r="C104" s="1"/>
      <c r="D104" s="1"/>
      <c r="E104" s="2"/>
      <c r="F104" s="2"/>
      <c r="G104" s="1"/>
      <c r="I104" s="7"/>
      <c r="J104" s="7"/>
    </row>
    <row r="105" spans="1:10" x14ac:dyDescent="0.25">
      <c r="A105" s="1" t="s">
        <v>57</v>
      </c>
      <c r="B105" s="1">
        <v>1.1681593293144665</v>
      </c>
      <c r="C105" s="1">
        <v>3.9761007276584159</v>
      </c>
      <c r="D105" s="1">
        <v>0.57405036008040256</v>
      </c>
      <c r="E105" s="2">
        <v>130.19999999999999</v>
      </c>
      <c r="F105" s="2"/>
      <c r="G105" s="1"/>
      <c r="I105" s="7"/>
      <c r="J105" s="7"/>
    </row>
    <row r="106" spans="1:10" x14ac:dyDescent="0.25">
      <c r="A106" s="1" t="s">
        <v>58</v>
      </c>
      <c r="B106" s="1">
        <v>-0.94438823356801649</v>
      </c>
      <c r="C106" s="1">
        <v>1.9739556435882655</v>
      </c>
      <c r="D106" s="1">
        <v>0.89082470839052519</v>
      </c>
      <c r="E106" s="2">
        <v>137.19999999999999</v>
      </c>
      <c r="F106" s="2"/>
      <c r="G106" s="1"/>
      <c r="I106" s="7"/>
      <c r="J106" s="7"/>
    </row>
    <row r="107" spans="1:10" s="12" customFormat="1" x14ac:dyDescent="0.25">
      <c r="A107" s="1"/>
      <c r="B107" s="1"/>
      <c r="C107" s="1"/>
      <c r="D107" s="1"/>
      <c r="E107" s="2"/>
      <c r="F107" s="5"/>
      <c r="G107" s="6"/>
      <c r="H107" s="15"/>
    </row>
    <row r="108" spans="1:10" x14ac:dyDescent="0.25">
      <c r="A108" s="3" t="s">
        <v>230</v>
      </c>
      <c r="B108" s="1"/>
      <c r="C108" s="1"/>
      <c r="D108" s="1"/>
      <c r="E108" s="2"/>
      <c r="F108" s="2"/>
      <c r="G108" s="1"/>
      <c r="I108" s="7"/>
      <c r="J108" s="7"/>
    </row>
    <row r="109" spans="1:10" x14ac:dyDescent="0.25">
      <c r="A109" s="1" t="s">
        <v>59</v>
      </c>
      <c r="B109" s="1">
        <v>10.63255449004652</v>
      </c>
      <c r="C109" s="1">
        <v>12.320383616126751</v>
      </c>
      <c r="D109" s="1">
        <v>0.67020386410598931</v>
      </c>
      <c r="E109" s="2">
        <v>80.900000000000006</v>
      </c>
      <c r="F109" s="2"/>
      <c r="G109" s="1"/>
      <c r="I109" s="7"/>
      <c r="J109" s="7"/>
    </row>
    <row r="110" spans="1:10" x14ac:dyDescent="0.25">
      <c r="A110" s="1" t="s">
        <v>60</v>
      </c>
      <c r="B110" s="1">
        <v>11.322223010115096</v>
      </c>
      <c r="C110" s="1">
        <v>13.087527570112556</v>
      </c>
      <c r="D110" s="1">
        <v>0.76338284751731322</v>
      </c>
      <c r="E110" s="2">
        <v>81.2</v>
      </c>
      <c r="F110" s="2"/>
      <c r="G110" s="1"/>
      <c r="I110" s="7"/>
      <c r="J110" s="7"/>
    </row>
    <row r="111" spans="1:10" x14ac:dyDescent="0.25">
      <c r="A111" s="1" t="s">
        <v>61</v>
      </c>
      <c r="B111" s="1">
        <v>13.376331234369321</v>
      </c>
      <c r="C111" s="1">
        <v>15.133277750065677</v>
      </c>
      <c r="D111" s="1">
        <v>0.53737809212250909</v>
      </c>
      <c r="E111" s="2">
        <v>81.3</v>
      </c>
      <c r="F111" s="2"/>
      <c r="G111" s="1"/>
      <c r="I111" s="7"/>
      <c r="J111" s="7"/>
    </row>
    <row r="112" spans="1:10" x14ac:dyDescent="0.25">
      <c r="A112" s="1" t="s">
        <v>62</v>
      </c>
      <c r="B112" s="1">
        <v>8.213130445777761</v>
      </c>
      <c r="C112" s="1">
        <v>10.037484507205985</v>
      </c>
      <c r="D112" s="1">
        <v>0.54007841866710038</v>
      </c>
      <c r="E112" s="2">
        <v>83.6</v>
      </c>
      <c r="F112" s="2"/>
      <c r="G112" s="1"/>
      <c r="I112" s="7"/>
      <c r="J112" s="7"/>
    </row>
    <row r="113" spans="1:10" x14ac:dyDescent="0.25">
      <c r="A113" s="1" t="s">
        <v>63</v>
      </c>
      <c r="B113" s="1">
        <v>9.7066097054510081</v>
      </c>
      <c r="C113" s="1">
        <v>11.544800309439829</v>
      </c>
      <c r="D113" s="1">
        <v>0.78398888955888424</v>
      </c>
      <c r="E113" s="2">
        <v>85.9</v>
      </c>
      <c r="F113" s="2"/>
      <c r="G113" s="1"/>
      <c r="I113" s="7"/>
      <c r="J113" s="7"/>
    </row>
    <row r="114" spans="1:10" x14ac:dyDescent="0.25">
      <c r="A114" s="6" t="s">
        <v>64</v>
      </c>
      <c r="B114" s="6">
        <v>17.292127739481078</v>
      </c>
      <c r="C114" s="6">
        <v>19.08437943226815</v>
      </c>
      <c r="D114" s="6">
        <v>0.94793486074662425</v>
      </c>
      <c r="E114" s="5">
        <v>89.4</v>
      </c>
      <c r="F114" s="2"/>
      <c r="G114" s="1"/>
      <c r="I114" s="7"/>
      <c r="J114" s="7"/>
    </row>
    <row r="115" spans="1:10" x14ac:dyDescent="0.25">
      <c r="F115" s="2"/>
      <c r="G115" s="1"/>
      <c r="I115" s="7"/>
      <c r="J115" s="7"/>
    </row>
    <row r="116" spans="1:10" x14ac:dyDescent="0.25">
      <c r="A116" s="3" t="s">
        <v>231</v>
      </c>
      <c r="B116" s="1"/>
      <c r="C116" s="1"/>
      <c r="D116" s="1"/>
      <c r="E116" s="2"/>
      <c r="F116" s="2"/>
      <c r="G116" s="2"/>
      <c r="H116" s="2"/>
      <c r="I116" s="7"/>
      <c r="J116" s="7"/>
    </row>
    <row r="117" spans="1:10" x14ac:dyDescent="0.25">
      <c r="A117" s="1" t="s">
        <v>65</v>
      </c>
      <c r="B117" s="1">
        <v>-1.9</v>
      </c>
      <c r="C117" s="1">
        <v>-1</v>
      </c>
      <c r="D117" s="1">
        <v>2.12307074346052</v>
      </c>
      <c r="E117" s="2">
        <v>39.299999999999997</v>
      </c>
      <c r="F117" s="2"/>
      <c r="G117" s="2"/>
      <c r="H117" s="2"/>
      <c r="I117" s="7"/>
      <c r="J117" s="7"/>
    </row>
    <row r="118" spans="1:10" x14ac:dyDescent="0.25">
      <c r="A118" s="1" t="s">
        <v>66</v>
      </c>
      <c r="B118" s="1">
        <v>4</v>
      </c>
      <c r="C118" s="1">
        <v>4.8</v>
      </c>
      <c r="D118" s="1">
        <v>0.77723334632739949</v>
      </c>
      <c r="E118" s="2">
        <v>39.6</v>
      </c>
      <c r="F118" s="2"/>
      <c r="G118" s="2"/>
      <c r="H118" s="2"/>
      <c r="I118" s="7"/>
      <c r="J118" s="7"/>
    </row>
    <row r="119" spans="1:10" x14ac:dyDescent="0.25">
      <c r="A119" s="1" t="s">
        <v>67</v>
      </c>
      <c r="B119" s="1">
        <v>-0.9</v>
      </c>
      <c r="C119" s="1">
        <v>0</v>
      </c>
      <c r="D119" s="1">
        <v>0.81261201110072179</v>
      </c>
      <c r="E119" s="2">
        <v>40.1</v>
      </c>
      <c r="F119" s="2"/>
      <c r="G119" s="2"/>
      <c r="H119" s="2"/>
      <c r="I119" s="7"/>
      <c r="J119" s="7"/>
    </row>
    <row r="120" spans="1:10" x14ac:dyDescent="0.25">
      <c r="A120" s="1" t="s">
        <v>68</v>
      </c>
      <c r="B120" s="1">
        <v>1</v>
      </c>
      <c r="C120" s="1">
        <v>1.9</v>
      </c>
      <c r="D120" s="1">
        <v>0.9910260133771942</v>
      </c>
      <c r="E120" s="2">
        <v>40.4</v>
      </c>
      <c r="F120" s="2"/>
      <c r="G120" s="2"/>
      <c r="H120" s="2"/>
      <c r="I120" s="7"/>
      <c r="J120" s="7"/>
    </row>
    <row r="121" spans="1:10" x14ac:dyDescent="0.25">
      <c r="A121" s="1" t="s">
        <v>69</v>
      </c>
      <c r="B121" s="1">
        <v>0.9</v>
      </c>
      <c r="C121" s="1">
        <v>1.7</v>
      </c>
      <c r="D121" s="1">
        <v>0.73204169153573417</v>
      </c>
      <c r="E121" s="2">
        <v>41.2</v>
      </c>
      <c r="F121" s="2"/>
      <c r="G121" s="2"/>
      <c r="H121" s="2"/>
      <c r="I121" s="7"/>
      <c r="J121" s="7"/>
    </row>
    <row r="122" spans="1:10" x14ac:dyDescent="0.25">
      <c r="A122" s="1" t="s">
        <v>70</v>
      </c>
      <c r="B122" s="1">
        <v>4.3</v>
      </c>
      <c r="C122" s="1">
        <v>5.2</v>
      </c>
      <c r="D122" s="1">
        <v>1.0379977858887557</v>
      </c>
      <c r="E122" s="2">
        <v>41.8</v>
      </c>
      <c r="F122" s="2"/>
      <c r="G122" s="2"/>
      <c r="H122" s="2"/>
      <c r="I122" s="7"/>
      <c r="J122" s="7"/>
    </row>
    <row r="123" spans="1:10" x14ac:dyDescent="0.25">
      <c r="A123" s="1" t="s">
        <v>71</v>
      </c>
      <c r="B123" s="1">
        <v>2.1</v>
      </c>
      <c r="C123" s="1">
        <v>3</v>
      </c>
      <c r="D123" s="1">
        <v>1.0460872142381561</v>
      </c>
      <c r="E123" s="2">
        <v>42.6</v>
      </c>
      <c r="F123" s="2"/>
      <c r="G123" s="2"/>
      <c r="H123" s="2"/>
      <c r="I123" s="7"/>
      <c r="J123" s="7"/>
    </row>
    <row r="124" spans="1:10" x14ac:dyDescent="0.25">
      <c r="A124" s="1" t="s">
        <v>72</v>
      </c>
      <c r="B124" s="1">
        <v>-4.5</v>
      </c>
      <c r="C124" s="1">
        <v>-3.6</v>
      </c>
      <c r="D124" s="1">
        <v>0.81441807964099944</v>
      </c>
      <c r="E124" s="2">
        <v>44.4</v>
      </c>
      <c r="F124" s="2"/>
      <c r="G124" s="2"/>
      <c r="H124" s="2"/>
      <c r="I124" s="7"/>
      <c r="J124" s="7"/>
    </row>
    <row r="125" spans="1:10" x14ac:dyDescent="0.25">
      <c r="A125" s="1" t="s">
        <v>73</v>
      </c>
      <c r="B125" s="1">
        <v>7.9</v>
      </c>
      <c r="C125" s="1">
        <v>8.9</v>
      </c>
      <c r="D125" s="1">
        <v>0.93501860388922609</v>
      </c>
      <c r="E125" s="2">
        <v>45.1</v>
      </c>
      <c r="F125" s="2"/>
      <c r="G125" s="2"/>
      <c r="H125" s="2"/>
      <c r="I125" s="7"/>
      <c r="J125" s="7"/>
    </row>
    <row r="126" spans="1:10" x14ac:dyDescent="0.25">
      <c r="A126" s="1" t="s">
        <v>74</v>
      </c>
      <c r="B126" s="1">
        <v>5.7</v>
      </c>
      <c r="C126" s="1">
        <v>6.6</v>
      </c>
      <c r="D126" s="1">
        <v>1.0483775880087975</v>
      </c>
      <c r="E126" s="2">
        <v>46</v>
      </c>
      <c r="F126" s="2"/>
      <c r="G126" s="2"/>
      <c r="H126" s="2"/>
      <c r="I126" s="7"/>
      <c r="J126" s="7"/>
    </row>
    <row r="127" spans="1:10" x14ac:dyDescent="0.25">
      <c r="A127" s="1" t="s">
        <v>75</v>
      </c>
      <c r="B127" s="1">
        <v>5.3</v>
      </c>
      <c r="C127" s="1">
        <v>6.4</v>
      </c>
      <c r="D127" s="1">
        <v>1.2043371302428163</v>
      </c>
      <c r="E127" s="2">
        <v>46.4</v>
      </c>
      <c r="F127" s="2"/>
      <c r="G127" s="2"/>
      <c r="H127" s="2"/>
      <c r="I127" s="7"/>
      <c r="J127" s="7"/>
    </row>
    <row r="128" spans="1:10" x14ac:dyDescent="0.25">
      <c r="A128" s="1" t="s">
        <v>76</v>
      </c>
      <c r="B128" s="1">
        <v>5.2</v>
      </c>
      <c r="C128" s="1">
        <v>6.4</v>
      </c>
      <c r="D128" s="1">
        <v>0.8935048046554428</v>
      </c>
      <c r="E128" s="2">
        <v>55.293128354884679</v>
      </c>
      <c r="F128" s="2"/>
      <c r="G128" s="2"/>
      <c r="H128" s="2"/>
      <c r="I128" s="7"/>
      <c r="J128" s="7"/>
    </row>
    <row r="129" spans="1:10" x14ac:dyDescent="0.25">
      <c r="A129" s="1" t="s">
        <v>77</v>
      </c>
      <c r="B129" s="1">
        <v>4.5999999999999996</v>
      </c>
      <c r="C129" s="1">
        <v>5.8</v>
      </c>
      <c r="D129" s="1">
        <v>1.3462089661353538</v>
      </c>
      <c r="E129" s="2">
        <v>56.786900947657763</v>
      </c>
      <c r="F129" s="2"/>
      <c r="G129" s="2"/>
      <c r="I129" s="7"/>
      <c r="J129" s="7"/>
    </row>
    <row r="130" spans="1:10" x14ac:dyDescent="0.25">
      <c r="A130" s="1" t="s">
        <v>78</v>
      </c>
      <c r="B130" s="1">
        <v>0</v>
      </c>
      <c r="C130" s="1">
        <v>1.2</v>
      </c>
      <c r="D130" s="1">
        <v>0.74490738357857467</v>
      </c>
      <c r="E130" s="2">
        <v>57.231898841552258</v>
      </c>
      <c r="F130" s="2"/>
      <c r="G130" s="2"/>
      <c r="I130" s="7"/>
      <c r="J130" s="7"/>
    </row>
    <row r="131" spans="1:10" x14ac:dyDescent="0.25">
      <c r="A131" s="1" t="s">
        <v>79</v>
      </c>
      <c r="B131" s="1">
        <v>2.8</v>
      </c>
      <c r="C131" s="1">
        <v>4</v>
      </c>
      <c r="D131" s="1">
        <v>1.0781370544910018</v>
      </c>
      <c r="E131" s="2">
        <v>57.525536916662965</v>
      </c>
      <c r="F131" s="2"/>
      <c r="G131" s="2"/>
      <c r="I131" s="7"/>
      <c r="J131" s="7"/>
    </row>
    <row r="132" spans="1:10" x14ac:dyDescent="0.25">
      <c r="A132" s="1" t="s">
        <v>80</v>
      </c>
      <c r="B132" s="1">
        <v>6.1</v>
      </c>
      <c r="C132" s="1">
        <v>7.4</v>
      </c>
      <c r="D132" s="1">
        <v>0.77002446436935656</v>
      </c>
      <c r="E132" s="2">
        <v>58.574554517627092</v>
      </c>
      <c r="F132" s="2"/>
      <c r="G132" s="2"/>
      <c r="I132" s="7"/>
      <c r="J132" s="7"/>
    </row>
    <row r="133" spans="1:10" x14ac:dyDescent="0.25">
      <c r="A133" s="1" t="s">
        <v>81</v>
      </c>
      <c r="B133" s="1">
        <v>-4.4000000000000004</v>
      </c>
      <c r="C133" s="1">
        <v>-2.9</v>
      </c>
      <c r="D133" s="1">
        <v>0.70647119142952519</v>
      </c>
      <c r="E133" s="2">
        <v>69.649428449271042</v>
      </c>
      <c r="F133" s="2"/>
      <c r="G133" s="2"/>
      <c r="I133" s="7"/>
      <c r="J133" s="7"/>
    </row>
    <row r="134" spans="1:10" x14ac:dyDescent="0.25">
      <c r="A134" s="1" t="s">
        <v>82</v>
      </c>
      <c r="B134" s="1">
        <v>-1.3</v>
      </c>
      <c r="C134" s="1">
        <v>0.3</v>
      </c>
      <c r="D134" s="1">
        <v>0.75519343305630038</v>
      </c>
      <c r="E134" s="2">
        <v>70.411271961372449</v>
      </c>
      <c r="F134" s="2"/>
      <c r="G134" s="2"/>
      <c r="I134" s="7"/>
      <c r="J134" s="7"/>
    </row>
    <row r="135" spans="1:10" x14ac:dyDescent="0.25">
      <c r="A135" s="1" t="s">
        <v>83</v>
      </c>
      <c r="B135" s="1">
        <v>-7.9</v>
      </c>
      <c r="C135" s="1">
        <v>-6.4</v>
      </c>
      <c r="D135" s="1">
        <v>1.038294120656591</v>
      </c>
      <c r="E135" s="2">
        <v>70.557596641940691</v>
      </c>
      <c r="F135" s="2"/>
      <c r="G135" s="1"/>
      <c r="I135" s="7"/>
      <c r="J135" s="7"/>
    </row>
    <row r="136" spans="1:10" x14ac:dyDescent="0.25">
      <c r="A136" s="6" t="s">
        <v>84</v>
      </c>
      <c r="B136" s="6">
        <v>-51.3</v>
      </c>
      <c r="C136" s="6">
        <v>-49.7</v>
      </c>
      <c r="D136" s="6">
        <v>0.82324051909110807</v>
      </c>
      <c r="E136" s="5">
        <v>71.024596513231472</v>
      </c>
      <c r="F136" s="2"/>
      <c r="G136" s="1"/>
      <c r="I136" s="7"/>
      <c r="J136" s="7"/>
    </row>
    <row r="137" spans="1:10" x14ac:dyDescent="0.25">
      <c r="A137" s="1" t="s">
        <v>85</v>
      </c>
      <c r="B137" s="1">
        <v>9.6999999999999993</v>
      </c>
      <c r="C137" s="1">
        <v>11.2</v>
      </c>
      <c r="D137" s="1">
        <v>0.96925977940642838</v>
      </c>
      <c r="E137" s="2">
        <v>71.550884664178568</v>
      </c>
      <c r="F137" s="2"/>
      <c r="G137" s="1"/>
      <c r="I137" s="7"/>
      <c r="J137" s="7"/>
    </row>
    <row r="138" spans="1:10" x14ac:dyDescent="0.25">
      <c r="A138" s="1" t="s">
        <v>86</v>
      </c>
      <c r="B138" s="1">
        <v>-4.5999999999999996</v>
      </c>
      <c r="C138" s="1">
        <v>-3</v>
      </c>
      <c r="D138" s="1">
        <v>0.64194334369993555</v>
      </c>
      <c r="E138" s="2">
        <v>71.807691531462154</v>
      </c>
      <c r="F138" s="2"/>
      <c r="G138" s="1"/>
      <c r="I138" s="7"/>
      <c r="J138" s="7"/>
    </row>
    <row r="139" spans="1:10" x14ac:dyDescent="0.25">
      <c r="A139" s="1" t="s">
        <v>87</v>
      </c>
      <c r="B139" s="1">
        <v>10.7</v>
      </c>
      <c r="C139" s="1">
        <v>12.2</v>
      </c>
      <c r="D139" s="1">
        <v>0.80709892932739891</v>
      </c>
      <c r="E139" s="2">
        <v>72.238153659125558</v>
      </c>
      <c r="F139" s="2"/>
      <c r="G139" s="1"/>
      <c r="I139" s="7"/>
      <c r="J139" s="7"/>
    </row>
    <row r="140" spans="1:10" x14ac:dyDescent="0.25">
      <c r="A140" s="1" t="s">
        <v>88</v>
      </c>
      <c r="B140" s="1">
        <v>9.5</v>
      </c>
      <c r="C140" s="1">
        <v>11.1</v>
      </c>
      <c r="D140" s="1">
        <v>0.9443191520719374</v>
      </c>
      <c r="E140" s="2">
        <v>72.763160234687959</v>
      </c>
      <c r="F140" s="2"/>
      <c r="G140" s="1"/>
      <c r="I140" s="7"/>
      <c r="J140" s="7"/>
    </row>
    <row r="141" spans="1:10" x14ac:dyDescent="0.25">
      <c r="A141" s="1" t="s">
        <v>89</v>
      </c>
      <c r="B141" s="1">
        <v>-3.6</v>
      </c>
      <c r="C141" s="1">
        <v>-2</v>
      </c>
      <c r="D141" s="1">
        <v>0.70545778672714832</v>
      </c>
      <c r="E141" s="2">
        <v>72.874445655508495</v>
      </c>
      <c r="F141" s="2"/>
      <c r="G141" s="1"/>
      <c r="I141" s="7"/>
      <c r="J141" s="7"/>
    </row>
    <row r="142" spans="1:10" x14ac:dyDescent="0.25">
      <c r="A142" s="1" t="s">
        <v>90</v>
      </c>
      <c r="B142" s="1">
        <v>0.5</v>
      </c>
      <c r="C142" s="1">
        <v>2.1</v>
      </c>
      <c r="D142" s="1">
        <v>0.97630642791002309</v>
      </c>
      <c r="E142" s="2">
        <v>72.880553224734484</v>
      </c>
      <c r="F142" s="2"/>
      <c r="G142" s="1"/>
      <c r="I142" s="7"/>
      <c r="J142" s="7"/>
    </row>
    <row r="143" spans="1:10" x14ac:dyDescent="0.25">
      <c r="A143" s="1" t="s">
        <v>91</v>
      </c>
      <c r="B143" s="1">
        <v>3.3</v>
      </c>
      <c r="C143" s="1">
        <v>4.8</v>
      </c>
      <c r="D143" s="1">
        <v>0.74873355982330025</v>
      </c>
      <c r="E143" s="2">
        <v>72.599999999999994</v>
      </c>
      <c r="F143" s="2"/>
      <c r="G143" s="1"/>
      <c r="I143" s="7"/>
      <c r="J143" s="7"/>
    </row>
    <row r="144" spans="1:10" x14ac:dyDescent="0.25">
      <c r="A144" s="1" t="s">
        <v>92</v>
      </c>
      <c r="B144" s="1">
        <v>0.7</v>
      </c>
      <c r="C144" s="1">
        <v>2.2000000000000002</v>
      </c>
      <c r="D144" s="1">
        <v>0.86244451988237714</v>
      </c>
      <c r="E144" s="2">
        <v>69</v>
      </c>
      <c r="F144" s="2"/>
      <c r="G144" s="1"/>
      <c r="I144" s="7"/>
      <c r="J144" s="7"/>
    </row>
    <row r="145" spans="1:10" x14ac:dyDescent="0.25">
      <c r="A145" s="1" t="s">
        <v>93</v>
      </c>
      <c r="B145" s="1">
        <v>13.1</v>
      </c>
      <c r="C145" s="1">
        <v>14.7</v>
      </c>
      <c r="D145" s="2">
        <v>0.94426463961072571</v>
      </c>
      <c r="E145" s="2">
        <v>74.140369407348999</v>
      </c>
      <c r="F145" s="2"/>
      <c r="G145" s="1"/>
      <c r="I145" s="7"/>
      <c r="J145" s="7"/>
    </row>
    <row r="146" spans="1:10" x14ac:dyDescent="0.25">
      <c r="A146" s="1" t="s">
        <v>94</v>
      </c>
      <c r="B146" s="1">
        <v>10.7</v>
      </c>
      <c r="C146" s="1">
        <v>12.3</v>
      </c>
      <c r="D146" s="2">
        <v>1.0785675302948938</v>
      </c>
      <c r="E146" s="2">
        <v>74.162617129190821</v>
      </c>
      <c r="F146" s="2"/>
      <c r="G146" s="1"/>
      <c r="I146" s="7"/>
      <c r="J146" s="7"/>
    </row>
    <row r="147" spans="1:10" x14ac:dyDescent="0.25">
      <c r="A147" s="1" t="s">
        <v>95</v>
      </c>
      <c r="B147" s="1">
        <v>-6.9</v>
      </c>
      <c r="C147" s="1">
        <v>-5.3</v>
      </c>
      <c r="D147" s="2">
        <v>0.86609574568519143</v>
      </c>
      <c r="E147" s="2">
        <v>74.199118326979729</v>
      </c>
      <c r="F147" s="2"/>
      <c r="G147" s="1"/>
      <c r="I147" s="7"/>
      <c r="J147" s="7"/>
    </row>
    <row r="148" spans="1:10" x14ac:dyDescent="0.25">
      <c r="A148" s="1" t="s">
        <v>96</v>
      </c>
      <c r="B148" s="1">
        <v>-3.5</v>
      </c>
      <c r="C148" s="1">
        <v>-1.9</v>
      </c>
      <c r="D148" s="2">
        <v>0.96201483153146583</v>
      </c>
      <c r="E148" s="2">
        <v>74.430547348318825</v>
      </c>
      <c r="F148" s="2"/>
      <c r="G148" s="1"/>
      <c r="I148" s="7"/>
      <c r="J148" s="7"/>
    </row>
    <row r="149" spans="1:10" x14ac:dyDescent="0.25">
      <c r="A149" s="1" t="s">
        <v>97</v>
      </c>
      <c r="B149" s="1">
        <v>-3.1</v>
      </c>
      <c r="C149" s="1">
        <v>-1.5</v>
      </c>
      <c r="D149" s="2">
        <v>1.0815402563202348</v>
      </c>
      <c r="E149" s="2">
        <v>74.471907314795843</v>
      </c>
      <c r="F149" s="2"/>
      <c r="G149" s="1"/>
      <c r="I149" s="7"/>
      <c r="J149" s="7"/>
    </row>
    <row r="150" spans="1:10" x14ac:dyDescent="0.25">
      <c r="A150" s="1" t="s">
        <v>98</v>
      </c>
      <c r="B150" s="1">
        <v>11.9</v>
      </c>
      <c r="C150" s="1">
        <v>13.5</v>
      </c>
      <c r="D150" s="2">
        <v>1.1207604905782986</v>
      </c>
      <c r="E150" s="2">
        <v>74.953666224962248</v>
      </c>
      <c r="F150" s="2"/>
      <c r="G150" s="1"/>
      <c r="I150" s="7"/>
      <c r="J150" s="7"/>
    </row>
    <row r="151" spans="1:10" x14ac:dyDescent="0.25">
      <c r="A151" s="1" t="s">
        <v>99</v>
      </c>
      <c r="B151" s="1">
        <v>7.5</v>
      </c>
      <c r="C151" s="1">
        <v>9.1</v>
      </c>
      <c r="D151" s="2">
        <v>0.75881292286528179</v>
      </c>
      <c r="E151" s="2">
        <v>75.035030919738091</v>
      </c>
      <c r="F151" s="2"/>
      <c r="G151" s="1"/>
      <c r="I151" s="7"/>
      <c r="J151" s="7"/>
    </row>
    <row r="152" spans="1:10" x14ac:dyDescent="0.25">
      <c r="A152" s="1" t="s">
        <v>100</v>
      </c>
      <c r="B152" s="1">
        <v>11.7</v>
      </c>
      <c r="C152" s="1">
        <v>13.3</v>
      </c>
      <c r="D152" s="2">
        <v>0.9198139195865096</v>
      </c>
      <c r="E152" s="2">
        <v>75.136419789241856</v>
      </c>
      <c r="F152" s="2"/>
      <c r="G152" s="1"/>
      <c r="I152" s="7"/>
      <c r="J152" s="7"/>
    </row>
    <row r="153" spans="1:10" x14ac:dyDescent="0.25">
      <c r="A153" s="1" t="s">
        <v>101</v>
      </c>
      <c r="B153" s="1">
        <v>-7.6</v>
      </c>
      <c r="C153" s="1">
        <v>-6</v>
      </c>
      <c r="D153" s="2">
        <v>0.69584887998574985</v>
      </c>
      <c r="E153" s="2">
        <v>75.249568821027083</v>
      </c>
      <c r="F153" s="2"/>
      <c r="G153" s="1"/>
      <c r="I153" s="7"/>
      <c r="J153" s="7"/>
    </row>
    <row r="154" spans="1:10" x14ac:dyDescent="0.25">
      <c r="A154" s="1" t="s">
        <v>102</v>
      </c>
      <c r="B154" s="1">
        <v>11.9</v>
      </c>
      <c r="C154" s="1">
        <v>13.5</v>
      </c>
      <c r="D154" s="2">
        <v>1.0267396544172414</v>
      </c>
      <c r="E154" s="2">
        <v>75.918059993338218</v>
      </c>
      <c r="F154" s="2"/>
      <c r="G154" s="1"/>
      <c r="I154" s="7"/>
      <c r="J154" s="7"/>
    </row>
    <row r="155" spans="1:10" x14ac:dyDescent="0.25">
      <c r="A155" s="1" t="s">
        <v>103</v>
      </c>
      <c r="B155" s="1">
        <v>10.1</v>
      </c>
      <c r="C155" s="1">
        <v>11.7</v>
      </c>
      <c r="D155" s="2">
        <v>0.85366897171201828</v>
      </c>
      <c r="E155" s="2">
        <v>76.048803006085407</v>
      </c>
      <c r="F155" s="2"/>
      <c r="G155" s="1"/>
      <c r="I155" s="7"/>
      <c r="J155" s="7"/>
    </row>
    <row r="156" spans="1:10" x14ac:dyDescent="0.25">
      <c r="A156" s="1" t="s">
        <v>104</v>
      </c>
      <c r="B156" s="1">
        <v>10</v>
      </c>
      <c r="C156" s="1">
        <v>11.7</v>
      </c>
      <c r="D156" s="2">
        <v>0.83252474711859037</v>
      </c>
      <c r="E156" s="2">
        <v>80.400000000000006</v>
      </c>
      <c r="F156" s="2"/>
      <c r="G156" s="1"/>
      <c r="I156" s="7"/>
      <c r="J156" s="7"/>
    </row>
    <row r="157" spans="1:10" x14ac:dyDescent="0.25">
      <c r="A157" s="1" t="s">
        <v>105</v>
      </c>
      <c r="B157" s="1">
        <v>11.2</v>
      </c>
      <c r="C157" s="1">
        <v>12.9</v>
      </c>
      <c r="D157" s="2">
        <v>0.77792615708505153</v>
      </c>
      <c r="E157" s="2">
        <v>76.8</v>
      </c>
      <c r="F157" s="2"/>
      <c r="G157" s="1"/>
      <c r="I157" s="7"/>
      <c r="J157" s="7"/>
    </row>
    <row r="158" spans="1:10" x14ac:dyDescent="0.25">
      <c r="A158" s="1" t="s">
        <v>106</v>
      </c>
      <c r="B158" s="1">
        <v>12.4</v>
      </c>
      <c r="C158" s="1">
        <v>14</v>
      </c>
      <c r="D158" s="2">
        <v>0.75704814360921802</v>
      </c>
      <c r="E158" s="2">
        <v>76.992396824935938</v>
      </c>
      <c r="F158" s="2"/>
      <c r="G158" s="1"/>
      <c r="I158" s="7"/>
      <c r="J158" s="7"/>
    </row>
    <row r="159" spans="1:10" x14ac:dyDescent="0.25">
      <c r="A159" s="1" t="s">
        <v>107</v>
      </c>
      <c r="B159" s="1">
        <v>8.3000000000000007</v>
      </c>
      <c r="C159" s="1">
        <v>9.9</v>
      </c>
      <c r="D159" s="2">
        <v>0.96356288432852821</v>
      </c>
      <c r="E159" s="2">
        <v>77.373117556898549</v>
      </c>
      <c r="F159" s="2"/>
      <c r="G159" s="1"/>
      <c r="I159" s="7"/>
      <c r="J159" s="7"/>
    </row>
    <row r="160" spans="1:10" x14ac:dyDescent="0.25">
      <c r="A160" s="1" t="s">
        <v>108</v>
      </c>
      <c r="B160" s="1">
        <v>14.3</v>
      </c>
      <c r="C160" s="1">
        <v>15.9</v>
      </c>
      <c r="D160" s="2">
        <v>0.81399985443875167</v>
      </c>
      <c r="E160" s="2">
        <v>77.80547322506294</v>
      </c>
      <c r="F160" s="2"/>
      <c r="G160" s="1"/>
      <c r="I160" s="7"/>
      <c r="J160" s="7"/>
    </row>
    <row r="161" spans="1:10" x14ac:dyDescent="0.25">
      <c r="A161" s="1" t="s">
        <v>109</v>
      </c>
      <c r="B161" s="1">
        <v>10.9</v>
      </c>
      <c r="C161" s="1">
        <v>12.5</v>
      </c>
      <c r="D161" s="2">
        <v>0.88906934523347303</v>
      </c>
      <c r="E161" s="2">
        <v>78.817248784038995</v>
      </c>
      <c r="F161" s="2"/>
      <c r="G161" s="1"/>
      <c r="I161" s="7"/>
      <c r="J161" s="7"/>
    </row>
    <row r="162" spans="1:10" x14ac:dyDescent="0.25">
      <c r="A162" s="1" t="s">
        <v>110</v>
      </c>
      <c r="B162" s="1">
        <v>14.3</v>
      </c>
      <c r="C162" s="1">
        <v>15.9</v>
      </c>
      <c r="D162" s="2">
        <v>1.1829163999976799</v>
      </c>
      <c r="E162" s="2">
        <v>79.538259232658802</v>
      </c>
      <c r="F162" s="2"/>
      <c r="G162" s="1"/>
      <c r="I162" s="7"/>
      <c r="J162" s="7"/>
    </row>
    <row r="163" spans="1:10" x14ac:dyDescent="0.25">
      <c r="A163" s="1"/>
      <c r="B163" s="1"/>
      <c r="C163" s="1"/>
      <c r="D163" s="2"/>
      <c r="E163" s="2"/>
      <c r="F163" s="2"/>
      <c r="G163" s="1"/>
      <c r="I163" s="7"/>
      <c r="J163" s="7"/>
    </row>
    <row r="164" spans="1:10" x14ac:dyDescent="0.25">
      <c r="A164" s="3" t="s">
        <v>232</v>
      </c>
      <c r="B164" s="1"/>
      <c r="C164" s="1"/>
      <c r="D164" s="1"/>
      <c r="E164" s="2"/>
      <c r="F164" s="2"/>
      <c r="G164" s="1"/>
      <c r="I164" s="7"/>
      <c r="J164" s="7"/>
    </row>
    <row r="165" spans="1:10" x14ac:dyDescent="0.25">
      <c r="A165" s="1" t="s">
        <v>111</v>
      </c>
      <c r="B165" s="1">
        <v>6.8</v>
      </c>
      <c r="C165" s="1">
        <v>8.4</v>
      </c>
      <c r="D165" s="1">
        <v>1.469089784278399</v>
      </c>
      <c r="E165" s="2">
        <v>76.3</v>
      </c>
      <c r="F165" s="2"/>
      <c r="G165" s="1"/>
      <c r="I165" s="7"/>
      <c r="J165" s="7"/>
    </row>
    <row r="166" spans="1:10" x14ac:dyDescent="0.25">
      <c r="A166" s="1" t="s">
        <v>112</v>
      </c>
      <c r="B166" s="1">
        <v>13.2</v>
      </c>
      <c r="C166" s="1">
        <v>14.9</v>
      </c>
      <c r="D166" s="1">
        <v>1.4025897469505111</v>
      </c>
      <c r="E166" s="2">
        <v>78.8</v>
      </c>
      <c r="F166" s="2"/>
      <c r="G166" s="1"/>
      <c r="I166" s="7"/>
      <c r="J166" s="7"/>
    </row>
    <row r="167" spans="1:10" x14ac:dyDescent="0.25">
      <c r="A167" s="1" t="s">
        <v>113</v>
      </c>
      <c r="B167" s="1">
        <v>-1.9</v>
      </c>
      <c r="C167" s="1">
        <v>-0.1</v>
      </c>
      <c r="D167" s="1">
        <v>1.1312537884122786</v>
      </c>
      <c r="E167" s="2">
        <v>81.3</v>
      </c>
      <c r="F167" s="2"/>
      <c r="G167" s="1"/>
      <c r="I167" s="7"/>
      <c r="J167" s="7"/>
    </row>
    <row r="168" spans="1:10" x14ac:dyDescent="0.25">
      <c r="A168" s="1" t="s">
        <v>114</v>
      </c>
      <c r="B168" s="1">
        <v>3.3</v>
      </c>
      <c r="C168" s="1">
        <v>5.0999999999999996</v>
      </c>
      <c r="D168" s="1">
        <v>1.4181556011338969</v>
      </c>
      <c r="E168" s="2">
        <v>82.1</v>
      </c>
      <c r="F168" s="2"/>
      <c r="G168" s="1"/>
      <c r="I168" s="7"/>
      <c r="J168" s="7"/>
    </row>
    <row r="169" spans="1:10" x14ac:dyDescent="0.25">
      <c r="A169" s="1" t="s">
        <v>115</v>
      </c>
      <c r="B169" s="1">
        <v>9.6</v>
      </c>
      <c r="C169" s="1">
        <v>11.4</v>
      </c>
      <c r="D169" s="1">
        <v>1.7023368595570076</v>
      </c>
      <c r="E169" s="2">
        <v>83.4</v>
      </c>
      <c r="F169" s="2"/>
      <c r="G169" s="1"/>
      <c r="I169" s="7"/>
      <c r="J169" s="7"/>
    </row>
    <row r="170" spans="1:10" x14ac:dyDescent="0.25">
      <c r="A170" s="1"/>
      <c r="B170" s="1"/>
      <c r="C170" s="1"/>
      <c r="D170" s="1"/>
      <c r="E170" s="2"/>
      <c r="F170" s="2"/>
      <c r="G170" s="1"/>
      <c r="I170" s="7"/>
      <c r="J170" s="7"/>
    </row>
    <row r="171" spans="1:10" x14ac:dyDescent="0.25">
      <c r="A171" s="3"/>
      <c r="B171" s="1"/>
      <c r="C171" s="1"/>
      <c r="D171" s="1"/>
      <c r="E171" s="2"/>
      <c r="F171" s="2"/>
      <c r="G171" s="1"/>
      <c r="I171" s="7"/>
      <c r="J171" s="7"/>
    </row>
    <row r="172" spans="1:10" x14ac:dyDescent="0.25">
      <c r="A172" s="3" t="s">
        <v>233</v>
      </c>
      <c r="B172" s="1"/>
      <c r="C172" s="1"/>
      <c r="D172" s="1"/>
      <c r="E172" s="2"/>
      <c r="F172" s="2"/>
      <c r="G172" s="1"/>
      <c r="I172" s="7"/>
      <c r="J172" s="7"/>
    </row>
    <row r="173" spans="1:10" x14ac:dyDescent="0.25">
      <c r="A173" s="1" t="s">
        <v>145</v>
      </c>
      <c r="B173" s="1">
        <v>3.3</v>
      </c>
      <c r="C173" s="1">
        <v>3.5</v>
      </c>
      <c r="D173" s="1">
        <v>0.86924435982904669</v>
      </c>
      <c r="E173" s="2">
        <v>10</v>
      </c>
      <c r="F173" s="2"/>
      <c r="G173" s="1"/>
      <c r="I173" s="7"/>
      <c r="J173" s="7"/>
    </row>
    <row r="174" spans="1:10" x14ac:dyDescent="0.25">
      <c r="A174" s="1" t="s">
        <v>146</v>
      </c>
      <c r="B174" s="1">
        <v>2.7</v>
      </c>
      <c r="C174" s="1">
        <v>2.9</v>
      </c>
      <c r="D174" s="1">
        <v>0.75113401656556888</v>
      </c>
      <c r="E174" s="2">
        <v>10</v>
      </c>
      <c r="F174" s="2"/>
      <c r="G174" s="1"/>
      <c r="I174" s="7"/>
      <c r="J174" s="7"/>
    </row>
    <row r="175" spans="1:10" x14ac:dyDescent="0.25">
      <c r="A175" s="1" t="s">
        <v>147</v>
      </c>
      <c r="B175" s="1">
        <v>3.1</v>
      </c>
      <c r="C175" s="1">
        <v>3.4</v>
      </c>
      <c r="D175" s="1">
        <v>0.77353283083114732</v>
      </c>
      <c r="E175" s="2">
        <v>10</v>
      </c>
      <c r="F175" s="2"/>
      <c r="G175" s="1"/>
      <c r="I175" s="7"/>
      <c r="J175" s="7"/>
    </row>
    <row r="176" spans="1:10" x14ac:dyDescent="0.25">
      <c r="A176" s="1" t="s">
        <v>148</v>
      </c>
      <c r="B176" s="1">
        <v>2.8</v>
      </c>
      <c r="C176" s="1">
        <v>3</v>
      </c>
      <c r="D176" s="1">
        <v>0.87595529965067698</v>
      </c>
      <c r="E176" s="2">
        <v>10</v>
      </c>
      <c r="F176" s="2"/>
      <c r="G176" s="1"/>
      <c r="I176" s="7"/>
      <c r="J176" s="7"/>
    </row>
    <row r="177" spans="1:10" x14ac:dyDescent="0.25">
      <c r="A177" s="1" t="s">
        <v>149</v>
      </c>
      <c r="B177" s="1">
        <v>2.2000000000000002</v>
      </c>
      <c r="C177" s="1">
        <v>2.4</v>
      </c>
      <c r="D177" s="1">
        <v>0.74981519898154048</v>
      </c>
      <c r="E177" s="2">
        <v>10</v>
      </c>
      <c r="F177" s="2"/>
      <c r="G177" s="1"/>
      <c r="I177" s="7"/>
      <c r="J177" s="7"/>
    </row>
    <row r="178" spans="1:10" x14ac:dyDescent="0.25">
      <c r="A178" s="1" t="s">
        <v>150</v>
      </c>
      <c r="B178" s="1">
        <v>2.2999999999999998</v>
      </c>
      <c r="C178" s="1">
        <v>2.5</v>
      </c>
      <c r="D178" s="1">
        <v>0.95753899016948196</v>
      </c>
      <c r="E178" s="2">
        <v>10</v>
      </c>
      <c r="F178" s="2"/>
      <c r="G178" s="1"/>
      <c r="I178" s="7"/>
      <c r="J178" s="7"/>
    </row>
    <row r="179" spans="1:10" x14ac:dyDescent="0.25">
      <c r="A179" s="1" t="s">
        <v>151</v>
      </c>
      <c r="B179" s="1">
        <v>2.6</v>
      </c>
      <c r="C179" s="1">
        <v>2.9</v>
      </c>
      <c r="D179" s="1">
        <v>0.80981118398160135</v>
      </c>
      <c r="E179" s="2">
        <v>10</v>
      </c>
      <c r="F179" s="2"/>
      <c r="G179" s="1"/>
      <c r="I179" s="7"/>
      <c r="J179" s="7"/>
    </row>
    <row r="180" spans="1:10" x14ac:dyDescent="0.25">
      <c r="A180" s="1" t="s">
        <v>152</v>
      </c>
      <c r="B180" s="1">
        <v>3.5</v>
      </c>
      <c r="C180" s="1">
        <v>3.7</v>
      </c>
      <c r="D180" s="1">
        <v>0.91958977199713132</v>
      </c>
      <c r="E180" s="2">
        <v>10.1</v>
      </c>
      <c r="F180" s="2"/>
      <c r="G180" s="1"/>
      <c r="I180" s="7"/>
      <c r="J180" s="7"/>
    </row>
    <row r="181" spans="1:10" x14ac:dyDescent="0.25">
      <c r="A181" s="1" t="s">
        <v>153</v>
      </c>
      <c r="B181" s="1">
        <v>0</v>
      </c>
      <c r="C181" s="1">
        <v>0.2</v>
      </c>
      <c r="D181" s="1">
        <v>0.97342124763866167</v>
      </c>
      <c r="E181" s="2">
        <v>10.1</v>
      </c>
      <c r="F181" s="2"/>
      <c r="G181" s="1"/>
      <c r="I181" s="7"/>
      <c r="J181" s="7"/>
    </row>
    <row r="182" spans="1:10" x14ac:dyDescent="0.25">
      <c r="A182" s="1" t="s">
        <v>154</v>
      </c>
      <c r="B182" s="1">
        <v>3.2</v>
      </c>
      <c r="C182" s="1">
        <v>3.4</v>
      </c>
      <c r="D182" s="1">
        <v>1.1415912231149683</v>
      </c>
      <c r="E182" s="2">
        <v>9.9</v>
      </c>
      <c r="F182" s="2"/>
      <c r="G182" s="1"/>
      <c r="I182" s="7"/>
      <c r="J182" s="7"/>
    </row>
    <row r="183" spans="1:10" x14ac:dyDescent="0.25">
      <c r="A183" s="1"/>
      <c r="B183" s="1"/>
      <c r="C183" s="1"/>
      <c r="D183" s="1"/>
      <c r="E183" s="2"/>
      <c r="F183" s="2"/>
      <c r="G183" s="1"/>
      <c r="I183" s="7"/>
      <c r="J183" s="7"/>
    </row>
    <row r="184" spans="1:10" x14ac:dyDescent="0.25">
      <c r="A184" s="3" t="s">
        <v>234</v>
      </c>
      <c r="B184" s="10"/>
      <c r="C184" s="10"/>
      <c r="D184" s="10"/>
      <c r="E184" s="10"/>
      <c r="F184" s="9"/>
    </row>
    <row r="185" spans="1:10" x14ac:dyDescent="0.25">
      <c r="A185" s="1" t="s">
        <v>176</v>
      </c>
      <c r="B185" s="10">
        <v>8.8564527468903975</v>
      </c>
      <c r="C185" s="10">
        <v>8.8585702565868729</v>
      </c>
      <c r="D185" s="10">
        <v>1.2917315114147065</v>
      </c>
      <c r="E185" s="10">
        <v>0.1</v>
      </c>
      <c r="F185" s="9"/>
      <c r="G185" s="1"/>
    </row>
    <row r="186" spans="1:10" x14ac:dyDescent="0.25">
      <c r="A186" s="1" t="s">
        <v>177</v>
      </c>
      <c r="B186" s="10">
        <v>10.032975210456652</v>
      </c>
      <c r="C186" s="10">
        <v>10.041680203416448</v>
      </c>
      <c r="D186" s="10">
        <v>1.4608347951172718</v>
      </c>
      <c r="E186" s="10">
        <v>0.4</v>
      </c>
      <c r="F186" s="9"/>
      <c r="G186" s="1"/>
    </row>
    <row r="187" spans="1:10" x14ac:dyDescent="0.25">
      <c r="A187" s="1" t="s">
        <v>178</v>
      </c>
      <c r="B187" s="10">
        <v>9.8432693669869842</v>
      </c>
      <c r="C187" s="10">
        <v>9.8540437249505786</v>
      </c>
      <c r="D187" s="10">
        <v>1.0118853110774317</v>
      </c>
      <c r="E187" s="10">
        <v>0.5</v>
      </c>
      <c r="F187" s="9"/>
      <c r="G187" s="1"/>
    </row>
    <row r="188" spans="1:10" x14ac:dyDescent="0.25">
      <c r="A188" s="1" t="s">
        <v>179</v>
      </c>
      <c r="B188" s="10">
        <v>8.4280231614197731</v>
      </c>
      <c r="C188" s="10">
        <v>8.4520390105957688</v>
      </c>
      <c r="D188" s="10">
        <v>1.0883715956455653</v>
      </c>
      <c r="E188" s="10">
        <v>1.1000000000000001</v>
      </c>
      <c r="F188" s="9"/>
      <c r="G188" s="1"/>
    </row>
    <row r="189" spans="1:10" x14ac:dyDescent="0.25">
      <c r="A189" s="1" t="s">
        <v>180</v>
      </c>
      <c r="B189" s="10">
        <v>7.8142235376255087</v>
      </c>
      <c r="C189" s="10">
        <v>7.8528719042258999</v>
      </c>
      <c r="D189" s="10">
        <v>1.0315878380695587</v>
      </c>
      <c r="E189" s="10">
        <v>1.8</v>
      </c>
      <c r="F189" s="9"/>
      <c r="G189" s="1"/>
    </row>
    <row r="190" spans="1:10" x14ac:dyDescent="0.25">
      <c r="A190" s="1" t="s">
        <v>181</v>
      </c>
      <c r="B190" s="10">
        <v>12.094680302503491</v>
      </c>
      <c r="C190" s="10">
        <v>12.164055724943612</v>
      </c>
      <c r="D190" s="10">
        <v>1.1679128430897023</v>
      </c>
      <c r="E190" s="10">
        <v>3.2</v>
      </c>
      <c r="F190" s="9"/>
      <c r="G190" s="1"/>
    </row>
    <row r="191" spans="1:10" x14ac:dyDescent="0.25">
      <c r="A191" s="1" t="s">
        <v>182</v>
      </c>
      <c r="B191" s="10">
        <v>7.9260505164735484</v>
      </c>
      <c r="C191" s="10">
        <v>8.025164409291019</v>
      </c>
      <c r="D191" s="10">
        <v>0.93225481494041418</v>
      </c>
      <c r="E191" s="10">
        <v>4.5999999999999996</v>
      </c>
      <c r="F191" s="9"/>
      <c r="G191" s="1"/>
    </row>
    <row r="192" spans="1:10" x14ac:dyDescent="0.25">
      <c r="A192" s="1" t="s">
        <v>183</v>
      </c>
      <c r="B192" s="10">
        <v>9.8478402212220928</v>
      </c>
      <c r="C192" s="10">
        <v>9.9740482721855095</v>
      </c>
      <c r="D192" s="10">
        <v>1.3470053832342899</v>
      </c>
      <c r="E192" s="10">
        <v>5.8</v>
      </c>
      <c r="F192" s="9"/>
      <c r="G192" s="1"/>
    </row>
    <row r="193" spans="1:8" x14ac:dyDescent="0.25">
      <c r="A193" s="1" t="s">
        <v>184</v>
      </c>
      <c r="B193" s="11">
        <v>10.68416733428057</v>
      </c>
      <c r="C193" s="10">
        <v>10.686325624007509</v>
      </c>
      <c r="D193" s="10">
        <v>0.936293970272839</v>
      </c>
      <c r="E193" s="10">
        <v>0.1</v>
      </c>
      <c r="F193" s="9"/>
      <c r="G193" s="1"/>
    </row>
    <row r="194" spans="1:8" x14ac:dyDescent="0.25">
      <c r="A194" s="1" t="s">
        <v>185</v>
      </c>
      <c r="B194" s="11">
        <v>8.9875695555763357</v>
      </c>
      <c r="C194" s="10">
        <v>8.9897336881072931</v>
      </c>
      <c r="D194" s="10">
        <v>1.2005193935005209</v>
      </c>
      <c r="E194" s="10">
        <v>0.1</v>
      </c>
      <c r="F194" s="9"/>
      <c r="G194" s="1"/>
    </row>
    <row r="195" spans="1:8" x14ac:dyDescent="0.25">
      <c r="A195" s="1"/>
      <c r="B195" s="11"/>
      <c r="C195" s="10"/>
      <c r="D195" s="10"/>
      <c r="E195" s="10"/>
      <c r="F195" s="9"/>
      <c r="G195" s="1"/>
    </row>
    <row r="196" spans="1:8" x14ac:dyDescent="0.25">
      <c r="A196" s="3" t="s">
        <v>235</v>
      </c>
      <c r="B196" s="11"/>
      <c r="C196" s="10"/>
      <c r="D196" s="10"/>
      <c r="E196" s="10"/>
      <c r="F196" s="9"/>
    </row>
    <row r="197" spans="1:8" s="12" customFormat="1" x14ac:dyDescent="0.25">
      <c r="A197" s="6" t="s">
        <v>198</v>
      </c>
      <c r="B197" s="13">
        <v>655.61196182454489</v>
      </c>
      <c r="C197" s="14">
        <v>655.75539316467643</v>
      </c>
      <c r="D197" s="14">
        <v>1.7071501083277099</v>
      </c>
      <c r="E197" s="14">
        <v>6.2</v>
      </c>
      <c r="F197" s="16"/>
      <c r="H197" s="4"/>
    </row>
    <row r="198" spans="1:8" x14ac:dyDescent="0.25">
      <c r="A198" s="1" t="s">
        <v>199</v>
      </c>
      <c r="B198" s="11">
        <v>12.203715950547256</v>
      </c>
      <c r="C198" s="10">
        <v>12.355959506895609</v>
      </c>
      <c r="D198" s="10">
        <v>0.8138263201784568</v>
      </c>
      <c r="E198" s="10">
        <v>6.9</v>
      </c>
      <c r="F198" s="9"/>
      <c r="G198" s="10"/>
    </row>
    <row r="199" spans="1:8" x14ac:dyDescent="0.25">
      <c r="A199" s="1" t="s">
        <v>200</v>
      </c>
      <c r="B199" s="11">
        <v>12.738097830897743</v>
      </c>
      <c r="C199" s="10">
        <v>12.893686536510351</v>
      </c>
      <c r="D199" s="10">
        <v>0.81206079533435727</v>
      </c>
      <c r="E199" s="10">
        <v>7.2</v>
      </c>
      <c r="F199" s="9"/>
      <c r="G199" s="10"/>
    </row>
    <row r="200" spans="1:8" x14ac:dyDescent="0.25">
      <c r="A200" s="1" t="s">
        <v>201</v>
      </c>
      <c r="B200" s="10">
        <v>12.83771104279019</v>
      </c>
      <c r="C200" s="10">
        <v>13.014847118859585</v>
      </c>
      <c r="D200" s="10">
        <v>0.9582100772576041</v>
      </c>
      <c r="E200" s="10">
        <v>8.1999999999999993</v>
      </c>
      <c r="F200" s="9"/>
      <c r="G200" s="10"/>
    </row>
    <row r="201" spans="1:8" x14ac:dyDescent="0.25">
      <c r="A201" s="1" t="s">
        <v>202</v>
      </c>
      <c r="B201" s="10">
        <v>12.160819502606834</v>
      </c>
      <c r="C201" s="10">
        <v>12.333233027901347</v>
      </c>
      <c r="D201" s="10">
        <v>0.80245155891223163</v>
      </c>
      <c r="E201" s="10">
        <v>7.9</v>
      </c>
      <c r="F201" s="9"/>
      <c r="G201" s="10"/>
    </row>
    <row r="202" spans="1:8" x14ac:dyDescent="0.25">
      <c r="A202" s="1"/>
      <c r="B202" s="10"/>
      <c r="C202" s="10"/>
      <c r="D202" s="10"/>
      <c r="E202" s="10"/>
      <c r="F202" s="9"/>
      <c r="G202" s="10"/>
    </row>
    <row r="203" spans="1:8" x14ac:dyDescent="0.25">
      <c r="A203" s="3" t="s">
        <v>236</v>
      </c>
      <c r="B203" s="10" t="s">
        <v>4</v>
      </c>
      <c r="C203" s="10" t="s">
        <v>4</v>
      </c>
      <c r="D203" s="10" t="s">
        <v>4</v>
      </c>
      <c r="E203" s="10"/>
      <c r="F203" s="9"/>
    </row>
    <row r="204" spans="1:8" x14ac:dyDescent="0.25">
      <c r="A204" s="1" t="s">
        <v>208</v>
      </c>
      <c r="B204" s="11">
        <v>5.197062123449836</v>
      </c>
      <c r="C204" s="10">
        <v>6.6834656234271428</v>
      </c>
      <c r="D204" s="10">
        <v>1.3600267091051776</v>
      </c>
      <c r="E204" s="10">
        <v>69.599999999999994</v>
      </c>
      <c r="F204" s="9"/>
      <c r="G204" s="10"/>
    </row>
    <row r="205" spans="1:8" x14ac:dyDescent="0.25">
      <c r="A205" s="1" t="s">
        <v>209</v>
      </c>
      <c r="B205" s="11">
        <v>15.249901812954825</v>
      </c>
      <c r="C205" s="10">
        <v>16.789115929356502</v>
      </c>
      <c r="D205" s="10">
        <v>1.1431614628398812</v>
      </c>
      <c r="E205" s="10">
        <v>74.5</v>
      </c>
      <c r="F205" s="9"/>
      <c r="G205" s="10"/>
    </row>
    <row r="206" spans="1:8" x14ac:dyDescent="0.25">
      <c r="A206" s="1" t="s">
        <v>210</v>
      </c>
      <c r="B206" s="11">
        <v>4.5818862139657135</v>
      </c>
      <c r="C206" s="10">
        <v>6.1897007106970214</v>
      </c>
      <c r="D206" s="10">
        <v>1.1843957870349975</v>
      </c>
      <c r="E206" s="10">
        <v>76.2</v>
      </c>
      <c r="F206" s="9"/>
      <c r="G206" s="10"/>
    </row>
    <row r="207" spans="1:8" x14ac:dyDescent="0.25">
      <c r="A207" s="1" t="s">
        <v>211</v>
      </c>
      <c r="B207" s="11">
        <v>10.038398812222127</v>
      </c>
      <c r="C207" s="10">
        <v>11.699769413378025</v>
      </c>
      <c r="D207" s="10">
        <v>1.2796738977849387</v>
      </c>
      <c r="E207" s="10">
        <v>77.2</v>
      </c>
      <c r="F207" s="9"/>
      <c r="G207" s="10"/>
    </row>
    <row r="208" spans="1:8" x14ac:dyDescent="0.25">
      <c r="A208" s="1" t="s">
        <v>212</v>
      </c>
      <c r="B208" s="11">
        <v>10.761456388752588</v>
      </c>
      <c r="C208" s="10">
        <v>12.441481202070115</v>
      </c>
      <c r="D208" s="10">
        <v>1.0384475294022977</v>
      </c>
      <c r="E208" s="10">
        <v>78.3</v>
      </c>
      <c r="F208" s="9"/>
      <c r="G208" s="10"/>
    </row>
    <row r="209" spans="1:8" x14ac:dyDescent="0.25">
      <c r="A209" s="1" t="s">
        <v>213</v>
      </c>
      <c r="B209" s="11">
        <v>8.0724485696781478</v>
      </c>
      <c r="C209" s="10">
        <v>9.6913758003513983</v>
      </c>
      <c r="D209" s="10">
        <v>1.2585029126133129</v>
      </c>
      <c r="E209" s="10">
        <v>79.7</v>
      </c>
      <c r="F209" s="9"/>
      <c r="G209" s="10"/>
    </row>
    <row r="210" spans="1:8" x14ac:dyDescent="0.25">
      <c r="A210" s="1"/>
      <c r="B210" s="11"/>
      <c r="C210" s="10"/>
      <c r="D210" s="10"/>
      <c r="E210" s="10"/>
      <c r="F210" s="9"/>
      <c r="G210" s="10"/>
    </row>
    <row r="211" spans="1:8" x14ac:dyDescent="0.25">
      <c r="A211" s="3" t="s">
        <v>237</v>
      </c>
    </row>
    <row r="212" spans="1:8" x14ac:dyDescent="0.25">
      <c r="A212" s="1" t="s">
        <v>166</v>
      </c>
      <c r="B212" s="10">
        <v>5.1092137294972417</v>
      </c>
      <c r="C212" s="10">
        <v>5.2495145918474151</v>
      </c>
      <c r="D212" s="10">
        <v>0.97571413484098812</v>
      </c>
      <c r="E212" s="10">
        <v>6.5</v>
      </c>
      <c r="F212" s="9"/>
      <c r="H212"/>
    </row>
    <row r="213" spans="1:8" x14ac:dyDescent="0.25">
      <c r="A213" s="1" t="s">
        <v>167</v>
      </c>
      <c r="B213" s="10">
        <v>3.3081973851212254</v>
      </c>
      <c r="C213" s="10">
        <v>3.4507064996947001</v>
      </c>
      <c r="D213" s="10">
        <v>1.171423670016658</v>
      </c>
      <c r="E213" s="10">
        <v>6.6</v>
      </c>
      <c r="F213" s="9"/>
      <c r="H213"/>
    </row>
    <row r="214" spans="1:8" x14ac:dyDescent="0.25">
      <c r="A214" s="1" t="s">
        <v>168</v>
      </c>
      <c r="B214" s="10">
        <v>5.8482590916697497</v>
      </c>
      <c r="C214" s="10">
        <v>5.9962151374026718</v>
      </c>
      <c r="D214" s="10">
        <v>0.76129586444428909</v>
      </c>
      <c r="E214" s="10">
        <v>6.8</v>
      </c>
      <c r="F214" s="9"/>
      <c r="H214"/>
    </row>
    <row r="215" spans="1:8" x14ac:dyDescent="0.25">
      <c r="A215" s="1" t="s">
        <v>169</v>
      </c>
      <c r="B215" s="10">
        <v>5.4803705243466894</v>
      </c>
      <c r="C215" s="10">
        <v>5.6297728943000003</v>
      </c>
      <c r="D215" s="10">
        <v>1.1656918534841409</v>
      </c>
      <c r="E215" s="10">
        <v>6.9</v>
      </c>
      <c r="F215" s="9"/>
      <c r="H215"/>
    </row>
    <row r="216" spans="1:8" x14ac:dyDescent="0.25">
      <c r="A216" s="1" t="s">
        <v>170</v>
      </c>
      <c r="B216" s="10">
        <v>1.4459876310213282</v>
      </c>
      <c r="C216" s="10">
        <v>1.5947161618101724</v>
      </c>
      <c r="D216" s="10">
        <v>0.84190159552299804</v>
      </c>
      <c r="E216" s="10">
        <v>7.1</v>
      </c>
      <c r="F216" s="9"/>
      <c r="H216"/>
    </row>
    <row r="217" spans="1:8" x14ac:dyDescent="0.25">
      <c r="A217" s="1"/>
      <c r="B217" s="10"/>
      <c r="C217" s="10"/>
      <c r="D217" s="10"/>
      <c r="E217" s="10"/>
      <c r="F217" s="9"/>
      <c r="H217"/>
    </row>
    <row r="218" spans="1:8" x14ac:dyDescent="0.25">
      <c r="A218" s="3" t="s">
        <v>238</v>
      </c>
      <c r="B218" s="10"/>
      <c r="C218" s="10"/>
      <c r="D218" s="10"/>
      <c r="E218" s="10"/>
      <c r="F218" s="9"/>
      <c r="H218"/>
    </row>
    <row r="219" spans="1:8" x14ac:dyDescent="0.25">
      <c r="A219" s="6" t="s">
        <v>171</v>
      </c>
      <c r="B219" s="13">
        <v>494.69972756914558</v>
      </c>
      <c r="C219" s="14">
        <v>495.8378830705912</v>
      </c>
      <c r="D219" s="14">
        <v>4.8794011922592517</v>
      </c>
      <c r="E219" s="14">
        <v>52.1</v>
      </c>
      <c r="F219" s="9"/>
      <c r="H219"/>
    </row>
    <row r="220" spans="1:8" x14ac:dyDescent="0.25">
      <c r="A220" s="1" t="s">
        <v>172</v>
      </c>
      <c r="B220" s="10">
        <v>1.9858048827825492</v>
      </c>
      <c r="C220" s="10">
        <v>3.1185635750796692</v>
      </c>
      <c r="D220" s="10">
        <v>1.0323425583158574</v>
      </c>
      <c r="E220" s="10">
        <v>53.2</v>
      </c>
      <c r="F220" s="9"/>
      <c r="H220"/>
    </row>
    <row r="221" spans="1:8" x14ac:dyDescent="0.25">
      <c r="A221" s="1" t="s">
        <v>173</v>
      </c>
      <c r="B221" s="10">
        <v>3.3842565006869663</v>
      </c>
      <c r="C221" s="10">
        <v>4.4715542798723362</v>
      </c>
      <c r="D221" s="10">
        <v>1.0390025846085393</v>
      </c>
      <c r="E221" s="10">
        <v>53.3</v>
      </c>
      <c r="F221" s="9"/>
      <c r="H221"/>
    </row>
    <row r="222" spans="1:8" x14ac:dyDescent="0.25">
      <c r="A222" s="1" t="s">
        <v>174</v>
      </c>
      <c r="B222" s="10">
        <v>0.93349183656110668</v>
      </c>
      <c r="C222" s="10">
        <v>2.0532559999475453</v>
      </c>
      <c r="D222" s="10">
        <v>1.0809810710488144</v>
      </c>
      <c r="E222" s="10">
        <v>53.4</v>
      </c>
      <c r="F222" s="9"/>
      <c r="H222"/>
    </row>
    <row r="223" spans="1:8" x14ac:dyDescent="0.25">
      <c r="A223" s="1" t="s">
        <v>175</v>
      </c>
      <c r="B223" s="10">
        <v>2.1941652400392364</v>
      </c>
      <c r="C223" s="10">
        <v>3.3190277743133656</v>
      </c>
      <c r="D223" s="10">
        <v>0.72987113764133582</v>
      </c>
      <c r="E223" s="10">
        <v>53.4</v>
      </c>
      <c r="F223" s="9"/>
      <c r="H223"/>
    </row>
    <row r="224" spans="1:8" x14ac:dyDescent="0.25">
      <c r="A224" s="1"/>
      <c r="B224" s="10"/>
      <c r="C224" s="10"/>
      <c r="D224" s="10"/>
      <c r="E224" s="10"/>
      <c r="F224" s="9"/>
      <c r="H224"/>
    </row>
    <row r="225" spans="1:8" x14ac:dyDescent="0.25">
      <c r="A225" s="3" t="s">
        <v>239</v>
      </c>
      <c r="B225" s="10"/>
      <c r="C225" s="10"/>
      <c r="D225" s="10"/>
      <c r="E225" s="10"/>
      <c r="F225" s="9"/>
      <c r="H225"/>
    </row>
    <row r="226" spans="1:8" x14ac:dyDescent="0.25">
      <c r="A226" s="1" t="s">
        <v>186</v>
      </c>
      <c r="B226" s="10">
        <v>1.115412483823075</v>
      </c>
      <c r="C226" s="10">
        <v>4.9519943275844192</v>
      </c>
      <c r="D226" s="10">
        <v>1.1529370436680342</v>
      </c>
      <c r="E226" s="10">
        <v>179.2</v>
      </c>
      <c r="F226" s="9"/>
      <c r="H226"/>
    </row>
    <row r="227" spans="1:8" x14ac:dyDescent="0.25">
      <c r="A227" s="1" t="s">
        <v>187</v>
      </c>
      <c r="B227" s="10">
        <v>1.4997125771398778</v>
      </c>
      <c r="C227" s="10">
        <v>5.3263562006811149</v>
      </c>
      <c r="D227" s="10">
        <v>1.2955798878877545</v>
      </c>
      <c r="E227" s="10">
        <v>179.7</v>
      </c>
      <c r="F227" s="9"/>
      <c r="H227"/>
    </row>
    <row r="228" spans="1:8" x14ac:dyDescent="0.25">
      <c r="A228" s="1" t="s">
        <v>188</v>
      </c>
      <c r="B228" s="11">
        <v>0.34594781727292911</v>
      </c>
      <c r="C228" s="10">
        <v>4.1745529701597839</v>
      </c>
      <c r="D228" s="10">
        <v>0.79299771207574921</v>
      </c>
      <c r="E228" s="10">
        <v>179.9</v>
      </c>
      <c r="F228" s="9"/>
      <c r="H228"/>
    </row>
    <row r="229" spans="1:8" x14ac:dyDescent="0.25">
      <c r="A229" s="1" t="s">
        <v>189</v>
      </c>
      <c r="B229" s="10">
        <v>2.0854539266412786</v>
      </c>
      <c r="C229" s="10">
        <v>6.0040580231590646</v>
      </c>
      <c r="D229" s="10">
        <v>1.0853929272847118</v>
      </c>
      <c r="E229" s="10">
        <v>180.5</v>
      </c>
      <c r="F229" s="9"/>
      <c r="H229"/>
    </row>
    <row r="230" spans="1:8" x14ac:dyDescent="0.25">
      <c r="A230" s="1"/>
      <c r="B230" s="10"/>
      <c r="C230" s="10"/>
      <c r="D230" s="10"/>
      <c r="E230" s="10"/>
      <c r="F230" s="9"/>
      <c r="H230"/>
    </row>
    <row r="231" spans="1:8" x14ac:dyDescent="0.25">
      <c r="A231" s="3" t="s">
        <v>240</v>
      </c>
      <c r="B231" s="10"/>
      <c r="C231" s="10"/>
      <c r="D231" s="10"/>
      <c r="E231" s="10"/>
      <c r="F231" s="9"/>
      <c r="H231"/>
    </row>
    <row r="232" spans="1:8" x14ac:dyDescent="0.25">
      <c r="A232" s="1" t="s">
        <v>190</v>
      </c>
      <c r="B232" s="10">
        <v>-1.6600396494126368</v>
      </c>
      <c r="C232" s="10">
        <v>1.7103566835174888</v>
      </c>
      <c r="D232" s="10">
        <v>1.2795714223345911</v>
      </c>
      <c r="E232" s="10">
        <v>171.2</v>
      </c>
      <c r="F232" s="9"/>
      <c r="H232"/>
    </row>
    <row r="233" spans="1:8" x14ac:dyDescent="0.25">
      <c r="A233" s="1" t="s">
        <v>191</v>
      </c>
      <c r="B233" s="10">
        <v>-3.9551722210151574</v>
      </c>
      <c r="C233" s="10">
        <v>-0.44959743112249484</v>
      </c>
      <c r="D233" s="10">
        <v>1.1833494671753542</v>
      </c>
      <c r="E233" s="10">
        <v>171.8</v>
      </c>
      <c r="F233" s="9"/>
      <c r="H233"/>
    </row>
    <row r="234" spans="1:8" x14ac:dyDescent="0.25">
      <c r="A234" s="1" t="s">
        <v>192</v>
      </c>
      <c r="B234" s="10">
        <v>-2.756235467975543</v>
      </c>
      <c r="C234" s="10">
        <v>0.81934210877099289</v>
      </c>
      <c r="D234" s="10">
        <v>0.82166772546465872</v>
      </c>
      <c r="E234" s="10">
        <v>173</v>
      </c>
      <c r="F234" s="9"/>
      <c r="H234"/>
    </row>
    <row r="235" spans="1:8" x14ac:dyDescent="0.25">
      <c r="A235" s="1" t="s">
        <v>193</v>
      </c>
      <c r="B235" s="10">
        <v>-0.28210568435604877</v>
      </c>
      <c r="C235" s="10">
        <v>3.2835034247091777</v>
      </c>
      <c r="D235" s="10">
        <v>1.167564877022631</v>
      </c>
      <c r="E235" s="10">
        <v>173.1</v>
      </c>
      <c r="F235" s="9"/>
      <c r="H235"/>
    </row>
    <row r="236" spans="1:8" x14ac:dyDescent="0.25">
      <c r="A236" s="1"/>
      <c r="B236" s="10"/>
      <c r="C236" s="10"/>
      <c r="D236" s="10"/>
      <c r="E236" s="10"/>
      <c r="F236" s="9"/>
      <c r="H236"/>
    </row>
    <row r="237" spans="1:8" x14ac:dyDescent="0.25">
      <c r="A237" s="3" t="s">
        <v>241</v>
      </c>
      <c r="B237" s="10"/>
      <c r="C237" s="10"/>
      <c r="D237" s="10"/>
      <c r="E237" s="10"/>
      <c r="F237" s="9"/>
      <c r="H237"/>
    </row>
    <row r="238" spans="1:8" x14ac:dyDescent="0.25">
      <c r="A238" s="1" t="s">
        <v>194</v>
      </c>
      <c r="B238" s="10">
        <v>7.8544122443591213</v>
      </c>
      <c r="C238" s="10">
        <v>10.879489285937627</v>
      </c>
      <c r="D238" s="10">
        <v>1.0037513744065585</v>
      </c>
      <c r="E238" s="10">
        <v>142.30000000000001</v>
      </c>
      <c r="F238" s="9"/>
      <c r="H238"/>
    </row>
    <row r="239" spans="1:8" x14ac:dyDescent="0.25">
      <c r="A239" s="1" t="s">
        <v>195</v>
      </c>
      <c r="B239" s="11">
        <v>3.5038578134671816</v>
      </c>
      <c r="C239" s="10">
        <v>6.3961211369978344</v>
      </c>
      <c r="D239" s="10">
        <v>1.3713544777638198</v>
      </c>
      <c r="E239" s="10">
        <v>142.5</v>
      </c>
      <c r="F239" s="9"/>
      <c r="H239"/>
    </row>
    <row r="240" spans="1:8" x14ac:dyDescent="0.25">
      <c r="A240" s="1" t="s">
        <v>196</v>
      </c>
      <c r="B240" s="11">
        <v>5.0585873313946372</v>
      </c>
      <c r="C240" s="10">
        <v>8.0105373230932031</v>
      </c>
      <c r="D240" s="10">
        <v>1.2145129853324832</v>
      </c>
      <c r="E240" s="10">
        <v>143.4</v>
      </c>
      <c r="F240" s="9"/>
      <c r="H240"/>
    </row>
    <row r="241" spans="1:14" x14ac:dyDescent="0.25">
      <c r="A241" s="1" t="s">
        <v>197</v>
      </c>
      <c r="B241" s="11">
        <v>4.1961726125805399</v>
      </c>
      <c r="C241" s="10">
        <v>7.0518727177870666</v>
      </c>
      <c r="D241" s="10">
        <v>1.2396548759596726</v>
      </c>
      <c r="E241" s="10">
        <v>143.4</v>
      </c>
      <c r="F241" s="9"/>
      <c r="H241"/>
    </row>
    <row r="242" spans="1:14" x14ac:dyDescent="0.25">
      <c r="A242" s="1"/>
      <c r="B242" s="11"/>
      <c r="C242" s="10"/>
      <c r="D242" s="10"/>
      <c r="E242" s="10"/>
      <c r="F242" s="9"/>
      <c r="H242"/>
    </row>
    <row r="243" spans="1:14" x14ac:dyDescent="0.25">
      <c r="A243" s="3" t="s">
        <v>242</v>
      </c>
      <c r="B243" s="11"/>
      <c r="C243" s="10"/>
      <c r="D243" s="10"/>
      <c r="E243" s="10"/>
      <c r="F243" s="9"/>
      <c r="H243"/>
    </row>
    <row r="244" spans="1:14" x14ac:dyDescent="0.25">
      <c r="A244" s="1" t="s">
        <v>203</v>
      </c>
      <c r="B244" s="10">
        <v>8.3888382351382518</v>
      </c>
      <c r="C244" s="10">
        <v>8.5362816292300359</v>
      </c>
      <c r="D244" s="10">
        <v>1.3021191169837465</v>
      </c>
      <c r="E244" s="10">
        <v>7</v>
      </c>
      <c r="F244" s="9"/>
      <c r="H244"/>
    </row>
    <row r="245" spans="1:14" x14ac:dyDescent="0.25">
      <c r="A245" s="1" t="s">
        <v>204</v>
      </c>
      <c r="B245" s="11">
        <v>5.2487661947830944</v>
      </c>
      <c r="C245" s="10">
        <v>5.4038676120593543</v>
      </c>
      <c r="D245" s="10">
        <v>1.1375465213925295</v>
      </c>
      <c r="E245" s="10">
        <v>7.2</v>
      </c>
      <c r="F245" s="9"/>
      <c r="H245"/>
    </row>
    <row r="246" spans="1:14" x14ac:dyDescent="0.25">
      <c r="A246" s="1" t="s">
        <v>205</v>
      </c>
      <c r="B246" s="11">
        <v>7.6413867549995906</v>
      </c>
      <c r="C246" s="10">
        <v>7.8000978429026979</v>
      </c>
      <c r="D246" s="10">
        <v>0.7299718965647628</v>
      </c>
      <c r="E246" s="10">
        <v>7.3</v>
      </c>
      <c r="F246" s="9"/>
      <c r="H246"/>
    </row>
    <row r="247" spans="1:14" x14ac:dyDescent="0.25">
      <c r="A247" s="1" t="s">
        <v>206</v>
      </c>
      <c r="B247" s="11">
        <v>5.4181397766561723</v>
      </c>
      <c r="C247" s="10">
        <v>5.5797573831473102</v>
      </c>
      <c r="D247" s="10">
        <v>1.0025238170885409</v>
      </c>
      <c r="E247" s="10">
        <v>7.4</v>
      </c>
      <c r="F247" s="9"/>
      <c r="H247"/>
    </row>
    <row r="248" spans="1:14" x14ac:dyDescent="0.25">
      <c r="A248" s="1" t="s">
        <v>207</v>
      </c>
      <c r="B248" s="11">
        <v>6.5699489363657548</v>
      </c>
      <c r="C248" s="10">
        <v>6.7384803806969096</v>
      </c>
      <c r="D248" s="10">
        <v>1.1928227527824298</v>
      </c>
      <c r="E248" s="10">
        <v>7.7</v>
      </c>
      <c r="F248" s="9"/>
      <c r="H248"/>
    </row>
    <row r="253" spans="1:14" x14ac:dyDescent="0.25">
      <c r="A253" s="18"/>
      <c r="B253" s="1"/>
      <c r="C253" s="1"/>
      <c r="D253" s="1"/>
      <c r="E253" s="19"/>
      <c r="F253" s="19"/>
      <c r="G253" s="19"/>
      <c r="H253" s="19" t="str">
        <f>IF(D253&lt;&gt;0,E253-(G253*(EXP((1000000*L253)*1.867*10^-11)-1)),"")</f>
        <v/>
      </c>
      <c r="I253" s="1" t="str">
        <f>IF(D253&lt;&gt;0,10000*((E253/[2]K!$F$37)-1),"")</f>
        <v/>
      </c>
      <c r="J253" s="1" t="str">
        <f>IF(D253&lt;&gt;0,10000*((E253/[2]K!$F$37)-1)-10000*(((E253-F253)/[2]K!$F$37)-1),"")</f>
        <v/>
      </c>
      <c r="K253" s="1" t="str">
        <f>IF(D253&lt;&gt;0,10000*((H253/([2]K!$F$37-([2]K!$E$37*(EXP((1000000*L253)*1.867*10^-11)-1))))-1),"")</f>
        <v/>
      </c>
      <c r="L253" s="20"/>
      <c r="M253" s="8"/>
      <c r="N253" s="21"/>
    </row>
    <row r="254" spans="1:14" x14ac:dyDescent="0.25">
      <c r="A254" s="18">
        <v>1</v>
      </c>
      <c r="B254" s="22" t="s">
        <v>244</v>
      </c>
      <c r="C254" s="1"/>
      <c r="D254" s="1"/>
      <c r="E254" s="19"/>
      <c r="F254" s="19"/>
      <c r="G254" s="19"/>
      <c r="H254" s="19"/>
      <c r="I254" s="1"/>
      <c r="J254" s="1"/>
      <c r="K254" s="1"/>
      <c r="L254" s="20"/>
      <c r="M254" s="8"/>
      <c r="N254" s="21"/>
    </row>
    <row r="255" spans="1:14" x14ac:dyDescent="0.25">
      <c r="A255" s="18">
        <v>2</v>
      </c>
      <c r="B255" s="22" t="s">
        <v>245</v>
      </c>
      <c r="C255" s="1"/>
      <c r="D255" s="1"/>
      <c r="E255" s="19"/>
      <c r="F255" s="19"/>
      <c r="G255" s="19"/>
      <c r="H255" s="19"/>
      <c r="I255" s="1"/>
      <c r="J255" s="1"/>
      <c r="K255" s="1"/>
      <c r="L255" s="20"/>
      <c r="M255" s="8"/>
      <c r="N255" s="21"/>
    </row>
    <row r="256" spans="1:14" x14ac:dyDescent="0.25">
      <c r="A256" s="18">
        <v>3</v>
      </c>
      <c r="B256" s="22" t="s">
        <v>246</v>
      </c>
      <c r="C256" s="1"/>
      <c r="D256" s="1"/>
      <c r="E256" s="19"/>
      <c r="F256" s="19"/>
      <c r="G256" s="19"/>
      <c r="H256" s="19"/>
      <c r="I256" s="1"/>
      <c r="J256" s="2"/>
      <c r="K256" s="1"/>
      <c r="L256" s="20"/>
      <c r="M256" s="8"/>
      <c r="N256" s="21"/>
    </row>
    <row r="257" spans="1:14" x14ac:dyDescent="0.25">
      <c r="A257" s="18">
        <v>4</v>
      </c>
      <c r="B257" s="22" t="s">
        <v>247</v>
      </c>
      <c r="C257" s="1"/>
      <c r="D257" s="1"/>
      <c r="E257" s="19"/>
      <c r="F257" s="19"/>
      <c r="G257" s="19"/>
      <c r="H257" s="19"/>
      <c r="I257" s="1"/>
      <c r="J257" s="1"/>
      <c r="K257" s="1"/>
      <c r="L257" s="20"/>
      <c r="M257" s="8"/>
      <c r="N257" s="21"/>
    </row>
    <row r="258" spans="1:14" x14ac:dyDescent="0.25">
      <c r="A258" s="18">
        <v>5</v>
      </c>
      <c r="B258" s="22" t="s">
        <v>248</v>
      </c>
      <c r="C258" s="1"/>
      <c r="D258" s="1"/>
      <c r="E258" s="19"/>
      <c r="F258" s="19"/>
      <c r="G258" s="19"/>
      <c r="H258" s="19"/>
      <c r="I258" s="1"/>
      <c r="J258" s="1"/>
      <c r="K258" s="1"/>
      <c r="L258" s="20"/>
      <c r="M258" s="8"/>
      <c r="N258" s="21"/>
    </row>
    <row r="259" spans="1:14" x14ac:dyDescent="0.25">
      <c r="A259" s="18">
        <v>6</v>
      </c>
      <c r="B259" s="23" t="s">
        <v>249</v>
      </c>
      <c r="C259" s="1"/>
      <c r="D259" s="1"/>
      <c r="E259" s="19"/>
      <c r="F259" s="19"/>
      <c r="G259" s="19"/>
      <c r="H259" s="19"/>
      <c r="I259" s="1"/>
      <c r="J259" s="1"/>
      <c r="K259" s="1"/>
      <c r="L259" s="20"/>
      <c r="M259" s="8"/>
      <c r="N259" s="21"/>
    </row>
    <row r="260" spans="1:14" x14ac:dyDescent="0.25">
      <c r="A260" s="18"/>
      <c r="B260" s="22"/>
      <c r="C260" s="22" t="s">
        <v>250</v>
      </c>
      <c r="D260" s="1"/>
      <c r="E260" s="19"/>
      <c r="F260" s="19"/>
      <c r="G260" s="19"/>
      <c r="H260" s="19"/>
      <c r="I260" s="1"/>
      <c r="J260" s="1"/>
      <c r="K260" s="1"/>
      <c r="L260" s="20"/>
      <c r="M260" s="8"/>
      <c r="N260" s="21"/>
    </row>
    <row r="261" spans="1:14" x14ac:dyDescent="0.25">
      <c r="A261" s="18">
        <v>7</v>
      </c>
      <c r="B261" s="22" t="s">
        <v>251</v>
      </c>
      <c r="C261" s="1"/>
      <c r="D261" s="1"/>
      <c r="E261" s="19"/>
      <c r="F261" s="19"/>
      <c r="G261" s="19"/>
      <c r="H261" s="19"/>
      <c r="I261" s="1"/>
      <c r="J261" s="1"/>
      <c r="K261" s="1"/>
      <c r="L261" s="20"/>
      <c r="M261" s="8"/>
      <c r="N261" s="21"/>
    </row>
    <row r="262" spans="1:14" x14ac:dyDescent="0.25">
      <c r="A262" s="18">
        <v>8</v>
      </c>
      <c r="B262" s="22" t="s">
        <v>252</v>
      </c>
      <c r="C262" s="1"/>
      <c r="D262" s="1"/>
      <c r="E262" s="19"/>
      <c r="F262" s="19"/>
      <c r="G262" s="19"/>
      <c r="H262" s="19"/>
      <c r="I262" s="1"/>
      <c r="J262" s="1"/>
      <c r="K262" s="1"/>
      <c r="L262" s="20"/>
      <c r="M262" s="8"/>
      <c r="N262" s="21"/>
    </row>
    <row r="263" spans="1:14" x14ac:dyDescent="0.25">
      <c r="A263" s="18">
        <v>9</v>
      </c>
      <c r="B263" s="22" t="s">
        <v>253</v>
      </c>
      <c r="C263" s="1"/>
      <c r="D263" s="1"/>
      <c r="E263" s="19"/>
      <c r="F263" s="19"/>
      <c r="G263" s="19"/>
      <c r="H263" s="19"/>
      <c r="I263" s="1"/>
      <c r="J263" s="1"/>
      <c r="K263" s="1"/>
      <c r="L263" s="20"/>
      <c r="M263" s="8"/>
      <c r="N263" s="21"/>
    </row>
    <row r="264" spans="1:14" x14ac:dyDescent="0.25">
      <c r="A264" s="18">
        <v>10</v>
      </c>
      <c r="B264" s="22" t="s">
        <v>254</v>
      </c>
      <c r="C264" s="1"/>
      <c r="D264" s="1"/>
      <c r="E264" s="19"/>
      <c r="F264" s="19"/>
      <c r="G264" s="19"/>
      <c r="H264" s="19"/>
      <c r="I264" s="1"/>
      <c r="J264" s="1"/>
      <c r="K264" s="1"/>
      <c r="L264" s="20"/>
      <c r="M264" s="8"/>
      <c r="N264" s="21"/>
    </row>
    <row r="265" spans="1:14" x14ac:dyDescent="0.25">
      <c r="A265" s="18">
        <v>11</v>
      </c>
      <c r="B265" s="22" t="s">
        <v>255</v>
      </c>
      <c r="C265" s="1"/>
      <c r="D265" s="1"/>
      <c r="E265" s="19"/>
      <c r="F265" s="19"/>
      <c r="G265" s="19"/>
      <c r="H265" s="19"/>
      <c r="I265" s="1"/>
      <c r="J265" s="1"/>
      <c r="K265" s="1"/>
      <c r="L265" s="20"/>
      <c r="M265" s="8"/>
      <c r="N265" s="21"/>
    </row>
    <row r="266" spans="1:14" x14ac:dyDescent="0.25">
      <c r="B266" s="22"/>
      <c r="C266" s="1" t="s">
        <v>256</v>
      </c>
      <c r="D266" s="24">
        <v>1.88666</v>
      </c>
      <c r="E266" s="25" t="s">
        <v>257</v>
      </c>
      <c r="F266" s="19"/>
      <c r="G266" s="19"/>
      <c r="H266" s="19"/>
      <c r="I266" s="1"/>
      <c r="J266" s="1"/>
      <c r="K266" s="1"/>
      <c r="L266" s="20"/>
      <c r="M266" s="8"/>
      <c r="N266" s="21"/>
    </row>
    <row r="267" spans="1:14" x14ac:dyDescent="0.25">
      <c r="A267" s="18"/>
      <c r="B267" s="22"/>
      <c r="C267" s="1" t="s">
        <v>258</v>
      </c>
      <c r="D267" s="24">
        <v>0.73250000000000004</v>
      </c>
      <c r="E267" s="25" t="s">
        <v>259</v>
      </c>
      <c r="F267" s="19"/>
      <c r="G267" s="19"/>
      <c r="H267" s="19"/>
      <c r="I267" s="1"/>
      <c r="J267" s="1"/>
      <c r="K267" s="1"/>
      <c r="L267" s="20"/>
      <c r="M267" s="8"/>
      <c r="N267" s="21"/>
    </row>
    <row r="268" spans="1:14" x14ac:dyDescent="0.25">
      <c r="A268" s="18"/>
      <c r="B268" s="22"/>
      <c r="C268" s="1" t="s">
        <v>260</v>
      </c>
      <c r="D268" s="24">
        <v>1.4671799999999999</v>
      </c>
      <c r="E268" s="25" t="s">
        <v>257</v>
      </c>
      <c r="F268" s="19"/>
      <c r="G268" s="19"/>
      <c r="H268" s="19"/>
      <c r="I268" s="1"/>
      <c r="J268" s="1"/>
      <c r="K268" s="1"/>
      <c r="L268" s="20"/>
      <c r="M268" s="8"/>
      <c r="N268" s="21"/>
    </row>
    <row r="269" spans="1:14" x14ac:dyDescent="0.25">
      <c r="A269" s="18"/>
      <c r="B269" s="22"/>
      <c r="C269" s="1" t="s">
        <v>261</v>
      </c>
      <c r="D269" s="24">
        <v>0.28216000000000002</v>
      </c>
      <c r="E269" s="25" t="s">
        <v>257</v>
      </c>
      <c r="F269" s="19"/>
      <c r="G269" s="19"/>
      <c r="H269" s="19"/>
      <c r="I269" s="1"/>
      <c r="J269" s="1"/>
      <c r="K269" s="1"/>
      <c r="L269" s="20"/>
      <c r="M269" s="8"/>
      <c r="N269" s="21"/>
    </row>
    <row r="270" spans="1:14" x14ac:dyDescent="0.25">
      <c r="A270" s="18"/>
      <c r="B270" s="22"/>
      <c r="C270" s="1" t="s">
        <v>262</v>
      </c>
      <c r="D270" s="24">
        <v>8.7100000000000007E-3</v>
      </c>
      <c r="E270" s="25" t="s">
        <v>257</v>
      </c>
      <c r="F270" s="19"/>
      <c r="G270" s="19"/>
      <c r="H270" s="19"/>
      <c r="I270" s="1"/>
      <c r="J270" s="1"/>
      <c r="K270" s="1"/>
      <c r="L270" s="20"/>
      <c r="M270" s="8"/>
      <c r="N270" s="21"/>
    </row>
    <row r="271" spans="1:14" x14ac:dyDescent="0.25">
      <c r="A271" s="18"/>
      <c r="B271" s="22"/>
      <c r="C271" s="1" t="s">
        <v>263</v>
      </c>
      <c r="D271" s="24">
        <v>2.6530000000000001E-2</v>
      </c>
      <c r="E271" s="25" t="s">
        <v>257</v>
      </c>
      <c r="F271" s="19"/>
      <c r="G271" s="19"/>
      <c r="H271" s="19"/>
      <c r="I271" s="1"/>
      <c r="J271" s="1"/>
      <c r="K271" s="1"/>
      <c r="L271" s="20"/>
      <c r="M271" s="8"/>
      <c r="N271" s="21"/>
    </row>
    <row r="272" spans="1:14" x14ac:dyDescent="0.25">
      <c r="A272" s="18"/>
      <c r="B272" s="22"/>
      <c r="C272" s="1" t="s">
        <v>264</v>
      </c>
      <c r="D272" s="24">
        <v>0.90169100000000002</v>
      </c>
      <c r="E272" s="26" t="s">
        <v>265</v>
      </c>
      <c r="F272" s="19"/>
      <c r="G272" s="19"/>
      <c r="H272" s="19"/>
      <c r="I272" s="1"/>
      <c r="J272" s="1"/>
      <c r="K272" s="1"/>
      <c r="L272" s="20"/>
      <c r="M272" s="8"/>
      <c r="N272" s="21"/>
    </row>
    <row r="273" spans="1:14" x14ac:dyDescent="0.25">
      <c r="A273" s="18"/>
      <c r="B273" s="22"/>
      <c r="C273" s="1" t="s">
        <v>266</v>
      </c>
      <c r="D273" s="24">
        <v>1.1323569306687331</v>
      </c>
      <c r="E273" s="27" t="s">
        <v>265</v>
      </c>
      <c r="F273" s="19"/>
      <c r="G273" s="19"/>
      <c r="H273" s="19"/>
      <c r="I273" s="1"/>
      <c r="J273" s="1"/>
      <c r="K273" s="1"/>
      <c r="L273" s="20"/>
      <c r="M273" s="8"/>
      <c r="N273" s="21"/>
    </row>
    <row r="274" spans="1:14" x14ac:dyDescent="0.25">
      <c r="A274" s="18"/>
      <c r="B274" s="22"/>
      <c r="C274" s="1" t="s">
        <v>267</v>
      </c>
      <c r="D274" s="24">
        <v>1.531736</v>
      </c>
      <c r="E274" s="25" t="s">
        <v>265</v>
      </c>
      <c r="F274" s="19"/>
      <c r="G274" s="19"/>
      <c r="H274" s="19"/>
      <c r="I274" s="1"/>
      <c r="J274" s="1"/>
      <c r="K274" s="1"/>
      <c r="L274" s="20"/>
      <c r="M274" s="8"/>
      <c r="N274" s="21"/>
    </row>
    <row r="275" spans="1:14" x14ac:dyDescent="0.25">
      <c r="A275" s="18"/>
      <c r="B275" s="6" t="s">
        <v>285</v>
      </c>
      <c r="C275" s="1"/>
      <c r="D275" s="1"/>
      <c r="E275" s="19"/>
      <c r="F275" s="19"/>
      <c r="G275" s="19"/>
      <c r="H275" s="19"/>
      <c r="I275" s="1"/>
      <c r="J275" s="1"/>
      <c r="K275" s="1"/>
      <c r="L275" s="20"/>
      <c r="M275" s="8"/>
      <c r="N275" s="21"/>
    </row>
    <row r="276" spans="1:14" x14ac:dyDescent="0.25">
      <c r="A276" s="18" t="s">
        <v>268</v>
      </c>
      <c r="B276" s="1"/>
      <c r="C276" s="1"/>
      <c r="D276" s="1"/>
      <c r="E276" s="19"/>
      <c r="F276" s="19"/>
      <c r="G276" s="19"/>
      <c r="H276" s="19"/>
      <c r="I276" s="1"/>
      <c r="J276" s="1"/>
      <c r="K276" s="1"/>
      <c r="L276" s="20"/>
      <c r="M276" s="8"/>
      <c r="N276" s="21"/>
    </row>
    <row r="277" spans="1:14" x14ac:dyDescent="0.25">
      <c r="A277" s="18">
        <v>1</v>
      </c>
      <c r="B277" s="22" t="s">
        <v>269</v>
      </c>
      <c r="C277" s="1"/>
      <c r="D277" s="1"/>
      <c r="E277" s="19"/>
      <c r="F277" s="19"/>
      <c r="G277" s="19"/>
      <c r="H277" s="19"/>
      <c r="I277" s="1"/>
      <c r="J277" s="1"/>
      <c r="K277" s="1"/>
      <c r="L277" s="20"/>
      <c r="M277" s="8"/>
      <c r="N277" s="21"/>
    </row>
    <row r="278" spans="1:14" x14ac:dyDescent="0.25">
      <c r="A278" s="18">
        <v>2</v>
      </c>
      <c r="B278" s="22" t="s">
        <v>270</v>
      </c>
      <c r="C278" s="1"/>
      <c r="D278" s="1"/>
      <c r="E278" s="19"/>
      <c r="F278" s="19"/>
      <c r="G278" s="19"/>
      <c r="H278" s="19"/>
      <c r="I278" s="1"/>
      <c r="J278" s="1"/>
      <c r="K278" s="1"/>
      <c r="L278" s="20"/>
      <c r="M278" s="8"/>
      <c r="N278" s="21"/>
    </row>
    <row r="279" spans="1:14" x14ac:dyDescent="0.25">
      <c r="A279" s="18">
        <v>3</v>
      </c>
      <c r="B279" s="22" t="s">
        <v>271</v>
      </c>
      <c r="C279" s="1"/>
      <c r="D279" s="1"/>
      <c r="E279" s="19"/>
      <c r="F279" s="19"/>
      <c r="G279" s="19"/>
      <c r="H279" s="19"/>
      <c r="I279" s="1"/>
      <c r="J279" s="1"/>
      <c r="K279" s="1"/>
      <c r="L279" s="20"/>
      <c r="M279" s="8"/>
      <c r="N279" s="21"/>
    </row>
    <row r="280" spans="1:14" x14ac:dyDescent="0.25">
      <c r="A280" s="18"/>
      <c r="B280" s="23"/>
      <c r="C280" s="22" t="s">
        <v>272</v>
      </c>
      <c r="D280" s="1"/>
      <c r="E280" s="19"/>
      <c r="F280" s="19"/>
      <c r="G280" s="19"/>
      <c r="H280" s="19"/>
      <c r="I280" s="1"/>
      <c r="J280" s="1"/>
      <c r="K280" s="1"/>
      <c r="L280" s="20"/>
      <c r="M280" s="8"/>
      <c r="N280" s="21"/>
    </row>
    <row r="281" spans="1:14" x14ac:dyDescent="0.25">
      <c r="A281" s="18">
        <v>4</v>
      </c>
      <c r="B281" s="22" t="s">
        <v>273</v>
      </c>
      <c r="C281" s="1"/>
      <c r="D281" s="1"/>
      <c r="E281" s="19"/>
      <c r="F281" s="19"/>
      <c r="G281" s="19"/>
      <c r="H281" s="19"/>
      <c r="I281" s="1"/>
      <c r="J281" s="1"/>
      <c r="K281" s="1"/>
      <c r="L281" s="20"/>
      <c r="M281" s="8"/>
      <c r="N281" s="21"/>
    </row>
    <row r="282" spans="1:14" x14ac:dyDescent="0.25">
      <c r="A282" s="18"/>
      <c r="B282" s="22"/>
      <c r="C282" s="1"/>
      <c r="D282" s="1"/>
      <c r="E282" s="19"/>
      <c r="F282" s="19"/>
      <c r="G282" s="19"/>
      <c r="H282" s="19"/>
      <c r="I282" s="1"/>
      <c r="J282" s="1"/>
      <c r="K282" s="1"/>
      <c r="L282" s="20"/>
      <c r="M282" s="8"/>
      <c r="N282" s="21"/>
    </row>
    <row r="283" spans="1:14" x14ac:dyDescent="0.25">
      <c r="A283" s="18" t="s">
        <v>274</v>
      </c>
      <c r="B283" s="22"/>
      <c r="C283" s="1"/>
      <c r="D283" s="1"/>
      <c r="E283" s="19"/>
      <c r="F283" s="19"/>
      <c r="G283" s="19"/>
      <c r="H283" s="19"/>
      <c r="I283" s="1"/>
      <c r="J283" s="1"/>
      <c r="K283" s="1"/>
      <c r="L283" s="20"/>
      <c r="M283" s="8"/>
      <c r="N283" s="21"/>
    </row>
    <row r="284" spans="1:14" x14ac:dyDescent="0.25">
      <c r="A284" s="18"/>
      <c r="B284" t="s">
        <v>275</v>
      </c>
      <c r="E284" s="19"/>
      <c r="F284" s="19"/>
      <c r="G284" s="19"/>
      <c r="H284" s="19"/>
      <c r="I284" s="1"/>
      <c r="J284" s="1"/>
      <c r="K284" s="1"/>
      <c r="L284" s="20"/>
      <c r="M284" s="8"/>
      <c r="N284" s="21"/>
    </row>
    <row r="285" spans="1:14" x14ac:dyDescent="0.25">
      <c r="A285" s="18"/>
      <c r="B285" t="s">
        <v>276</v>
      </c>
      <c r="E285" s="19"/>
      <c r="F285" s="19"/>
      <c r="G285" s="19"/>
      <c r="H285" s="19"/>
      <c r="I285" s="1"/>
      <c r="J285" s="1"/>
      <c r="K285" s="1"/>
      <c r="L285" s="20"/>
      <c r="M285" s="8"/>
      <c r="N285" s="21"/>
    </row>
    <row r="286" spans="1:14" x14ac:dyDescent="0.25">
      <c r="A286" s="18"/>
      <c r="B286" t="s">
        <v>277</v>
      </c>
      <c r="E286" s="19"/>
      <c r="F286" s="19"/>
      <c r="G286" s="19"/>
      <c r="H286" s="19"/>
      <c r="I286" s="1"/>
      <c r="J286" s="1"/>
      <c r="K286" s="1"/>
      <c r="L286" s="20"/>
      <c r="M286" s="8"/>
      <c r="N286" s="21"/>
    </row>
    <row r="287" spans="1:14" x14ac:dyDescent="0.25">
      <c r="A287" s="28"/>
      <c r="B287" t="s">
        <v>278</v>
      </c>
      <c r="E287" s="19"/>
      <c r="F287" s="19"/>
      <c r="G287" s="19"/>
      <c r="H287" s="19"/>
      <c r="I287" s="1"/>
      <c r="J287" s="1"/>
      <c r="K287" s="1"/>
      <c r="L287" s="20"/>
      <c r="M287" s="8"/>
      <c r="N287" s="21"/>
    </row>
    <row r="288" spans="1:14" x14ac:dyDescent="0.25">
      <c r="A288" s="28"/>
      <c r="B288" t="s">
        <v>279</v>
      </c>
      <c r="E288" s="19"/>
      <c r="F288" s="19"/>
      <c r="G288" s="19"/>
      <c r="H288" s="19"/>
      <c r="I288" s="1"/>
      <c r="J288" s="1"/>
      <c r="K288" s="1"/>
      <c r="L288" s="20"/>
      <c r="M288" s="8"/>
      <c r="N288" s="21"/>
    </row>
    <row r="289" spans="1:14" x14ac:dyDescent="0.25">
      <c r="A289" s="28"/>
      <c r="B289" t="s">
        <v>280</v>
      </c>
      <c r="E289" s="19"/>
      <c r="F289" s="19"/>
      <c r="G289" s="19"/>
      <c r="H289" s="19"/>
      <c r="I289" s="1"/>
      <c r="J289" s="1"/>
      <c r="K289" s="1"/>
      <c r="L289" s="20"/>
      <c r="M289" s="8"/>
      <c r="N289" s="21"/>
    </row>
    <row r="290" spans="1:14" x14ac:dyDescent="0.25">
      <c r="A290" s="28"/>
      <c r="B290" t="s">
        <v>281</v>
      </c>
      <c r="E290" s="19"/>
      <c r="F290" s="19"/>
      <c r="G290" s="19"/>
      <c r="H290" s="19"/>
      <c r="I290" s="1"/>
      <c r="J290" s="1"/>
      <c r="K290" s="1"/>
      <c r="L290" s="20"/>
      <c r="M290" s="8"/>
      <c r="N290" s="21"/>
    </row>
    <row r="291" spans="1:14" x14ac:dyDescent="0.25">
      <c r="A291" s="28"/>
      <c r="B291" t="s">
        <v>282</v>
      </c>
      <c r="E291" s="19"/>
      <c r="F291" s="19"/>
      <c r="G291" s="19"/>
      <c r="H291" s="19"/>
      <c r="I291" s="1"/>
      <c r="J291" s="1"/>
      <c r="K291" s="1"/>
      <c r="L291" s="20"/>
      <c r="M291" s="8"/>
      <c r="N291" s="21"/>
    </row>
    <row r="292" spans="1:14" x14ac:dyDescent="0.25">
      <c r="A292" s="28"/>
      <c r="B292" t="s">
        <v>283</v>
      </c>
      <c r="E292" s="19"/>
      <c r="F292" s="19"/>
      <c r="G292" s="19"/>
      <c r="H292" s="19"/>
      <c r="I292" s="1"/>
      <c r="J292" s="1"/>
      <c r="K292" s="1"/>
      <c r="L292" s="20"/>
      <c r="M292" s="8"/>
      <c r="N292" s="21"/>
    </row>
    <row r="293" spans="1:14" x14ac:dyDescent="0.25">
      <c r="A293" s="28"/>
      <c r="B293" t="s">
        <v>284</v>
      </c>
      <c r="E293" s="19"/>
      <c r="F293" s="19"/>
      <c r="G293" s="19"/>
      <c r="H293" s="19"/>
      <c r="I293" s="1"/>
      <c r="J293" s="1"/>
      <c r="K293" s="1"/>
      <c r="L293" s="20"/>
      <c r="M293" s="8"/>
      <c r="N293" s="21"/>
    </row>
    <row r="294" spans="1:14" s="4" customFormat="1" x14ac:dyDescent="0.25">
      <c r="G294"/>
    </row>
    <row r="295" spans="1:14" s="4" customFormat="1" x14ac:dyDescent="0.25">
      <c r="G295"/>
    </row>
    <row r="296" spans="1:14" s="4" customFormat="1" x14ac:dyDescent="0.25">
      <c r="G296"/>
    </row>
    <row r="297" spans="1:14" s="4" customFormat="1" x14ac:dyDescent="0.25">
      <c r="G297"/>
    </row>
    <row r="298" spans="1:14" s="4" customFormat="1" x14ac:dyDescent="0.25">
      <c r="G298"/>
    </row>
    <row r="299" spans="1:14" s="4" customFormat="1" x14ac:dyDescent="0.25">
      <c r="G299"/>
    </row>
    <row r="300" spans="1:14" s="4" customFormat="1" x14ac:dyDescent="0.25">
      <c r="G300"/>
    </row>
    <row r="301" spans="1:14" s="4" customFormat="1" x14ac:dyDescent="0.25">
      <c r="G301"/>
    </row>
    <row r="302" spans="1:14" s="4" customFormat="1" x14ac:dyDescent="0.25">
      <c r="G302"/>
    </row>
    <row r="303" spans="1:14" s="4" customFormat="1" x14ac:dyDescent="0.25">
      <c r="G303"/>
    </row>
    <row r="304" spans="1:14" s="4" customFormat="1" x14ac:dyDescent="0.25">
      <c r="G304"/>
    </row>
    <row r="305" spans="7:7" s="4" customFormat="1" x14ac:dyDescent="0.25">
      <c r="G305"/>
    </row>
    <row r="306" spans="7:7" s="4" customFormat="1" x14ac:dyDescent="0.25">
      <c r="G306"/>
    </row>
    <row r="307" spans="7:7" s="4" customFormat="1" x14ac:dyDescent="0.25">
      <c r="G307"/>
    </row>
    <row r="308" spans="7:7" s="4" customFormat="1" x14ac:dyDescent="0.25">
      <c r="G308"/>
    </row>
    <row r="309" spans="7:7" s="4" customFormat="1" x14ac:dyDescent="0.25">
      <c r="G309"/>
    </row>
    <row r="310" spans="7:7" s="4" customFormat="1" x14ac:dyDescent="0.25">
      <c r="G310"/>
    </row>
    <row r="311" spans="7:7" s="4" customFormat="1" x14ac:dyDescent="0.25">
      <c r="G311"/>
    </row>
    <row r="312" spans="7:7" s="4" customFormat="1" x14ac:dyDescent="0.25">
      <c r="G312"/>
    </row>
    <row r="313" spans="7:7" s="4" customFormat="1" x14ac:dyDescent="0.25">
      <c r="G313"/>
    </row>
    <row r="314" spans="7:7" s="4" customFormat="1" x14ac:dyDescent="0.25">
      <c r="G314"/>
    </row>
    <row r="315" spans="7:7" s="4" customFormat="1" x14ac:dyDescent="0.25">
      <c r="G315"/>
    </row>
    <row r="316" spans="7:7" s="4" customFormat="1" x14ac:dyDescent="0.25">
      <c r="G316"/>
    </row>
    <row r="317" spans="7:7" s="4" customFormat="1" x14ac:dyDescent="0.25">
      <c r="G317"/>
    </row>
    <row r="318" spans="7:7" s="4" customFormat="1" x14ac:dyDescent="0.25">
      <c r="G318"/>
    </row>
    <row r="319" spans="7:7" s="4" customFormat="1" x14ac:dyDescent="0.25">
      <c r="G319"/>
    </row>
    <row r="320" spans="7:7" s="4" customFormat="1" x14ac:dyDescent="0.25">
      <c r="G320"/>
    </row>
    <row r="321" spans="6:7" s="4" customFormat="1" x14ac:dyDescent="0.25">
      <c r="G321"/>
    </row>
    <row r="322" spans="6:7" s="4" customFormat="1" x14ac:dyDescent="0.25">
      <c r="G322"/>
    </row>
    <row r="323" spans="6:7" s="4" customFormat="1" x14ac:dyDescent="0.25">
      <c r="G323"/>
    </row>
    <row r="335" spans="6:7" x14ac:dyDescent="0.25">
      <c r="F335" s="2"/>
    </row>
  </sheetData>
  <pageMargins left="0.7" right="0.7" top="0.75" bottom="0.75" header="0.3" footer="0.3"/>
  <pageSetup scale="27" fitToHeight="4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212FE-653E-EB45-854F-66C5E0476EFB}">
  <sheetPr codeName="Sheet6"/>
  <dimension ref="A1:I21"/>
  <sheetViews>
    <sheetView topLeftCell="A2" zoomScale="136" workbookViewId="0">
      <selection activeCell="B6" sqref="B6"/>
    </sheetView>
  </sheetViews>
  <sheetFormatPr defaultColWidth="8.875" defaultRowHeight="12.75" x14ac:dyDescent="0.2"/>
  <cols>
    <col min="1" max="2" width="8.875" style="34" customWidth="1"/>
    <col min="3" max="3" width="11" style="34" customWidth="1"/>
    <col min="4" max="4" width="8.875" style="34" customWidth="1"/>
    <col min="5" max="5" width="10.375" style="34" customWidth="1"/>
    <col min="6" max="6" width="16.625" style="34" customWidth="1"/>
    <col min="7" max="7" width="17.125" style="34" customWidth="1"/>
    <col min="8" max="8" width="8.875" style="34" customWidth="1"/>
    <col min="9" max="9" width="11" style="34" customWidth="1"/>
    <col min="10" max="10" width="12.125" style="34" customWidth="1"/>
    <col min="11" max="258" width="8.875" style="34"/>
    <col min="259" max="259" width="11" style="34" customWidth="1"/>
    <col min="260" max="260" width="8.875" style="34"/>
    <col min="261" max="261" width="10.375" style="34" customWidth="1"/>
    <col min="262" max="262" width="16.625" style="34" customWidth="1"/>
    <col min="263" max="264" width="8.875" style="34"/>
    <col min="265" max="265" width="11" style="34" customWidth="1"/>
    <col min="266" max="266" width="12.125" style="34" customWidth="1"/>
    <col min="267" max="514" width="8.875" style="34"/>
    <col min="515" max="515" width="11" style="34" customWidth="1"/>
    <col min="516" max="516" width="8.875" style="34"/>
    <col min="517" max="517" width="10.375" style="34" customWidth="1"/>
    <col min="518" max="518" width="16.625" style="34" customWidth="1"/>
    <col min="519" max="520" width="8.875" style="34"/>
    <col min="521" max="521" width="11" style="34" customWidth="1"/>
    <col min="522" max="522" width="12.125" style="34" customWidth="1"/>
    <col min="523" max="770" width="8.875" style="34"/>
    <col min="771" max="771" width="11" style="34" customWidth="1"/>
    <col min="772" max="772" width="8.875" style="34"/>
    <col min="773" max="773" width="10.375" style="34" customWidth="1"/>
    <col min="774" max="774" width="16.625" style="34" customWidth="1"/>
    <col min="775" max="776" width="8.875" style="34"/>
    <col min="777" max="777" width="11" style="34" customWidth="1"/>
    <col min="778" max="778" width="12.125" style="34" customWidth="1"/>
    <col min="779" max="1026" width="8.875" style="34"/>
    <col min="1027" max="1027" width="11" style="34" customWidth="1"/>
    <col min="1028" max="1028" width="8.875" style="34"/>
    <col min="1029" max="1029" width="10.375" style="34" customWidth="1"/>
    <col min="1030" max="1030" width="16.625" style="34" customWidth="1"/>
    <col min="1031" max="1032" width="8.875" style="34"/>
    <col min="1033" max="1033" width="11" style="34" customWidth="1"/>
    <col min="1034" max="1034" width="12.125" style="34" customWidth="1"/>
    <col min="1035" max="1282" width="8.875" style="34"/>
    <col min="1283" max="1283" width="11" style="34" customWidth="1"/>
    <col min="1284" max="1284" width="8.875" style="34"/>
    <col min="1285" max="1285" width="10.375" style="34" customWidth="1"/>
    <col min="1286" max="1286" width="16.625" style="34" customWidth="1"/>
    <col min="1287" max="1288" width="8.875" style="34"/>
    <col min="1289" max="1289" width="11" style="34" customWidth="1"/>
    <col min="1290" max="1290" width="12.125" style="34" customWidth="1"/>
    <col min="1291" max="1538" width="8.875" style="34"/>
    <col min="1539" max="1539" width="11" style="34" customWidth="1"/>
    <col min="1540" max="1540" width="8.875" style="34"/>
    <col min="1541" max="1541" width="10.375" style="34" customWidth="1"/>
    <col min="1542" max="1542" width="16.625" style="34" customWidth="1"/>
    <col min="1543" max="1544" width="8.875" style="34"/>
    <col min="1545" max="1545" width="11" style="34" customWidth="1"/>
    <col min="1546" max="1546" width="12.125" style="34" customWidth="1"/>
    <col min="1547" max="1794" width="8.875" style="34"/>
    <col min="1795" max="1795" width="11" style="34" customWidth="1"/>
    <col min="1796" max="1796" width="8.875" style="34"/>
    <col min="1797" max="1797" width="10.375" style="34" customWidth="1"/>
    <col min="1798" max="1798" width="16.625" style="34" customWidth="1"/>
    <col min="1799" max="1800" width="8.875" style="34"/>
    <col min="1801" max="1801" width="11" style="34" customWidth="1"/>
    <col min="1802" max="1802" width="12.125" style="34" customWidth="1"/>
    <col min="1803" max="2050" width="8.875" style="34"/>
    <col min="2051" max="2051" width="11" style="34" customWidth="1"/>
    <col min="2052" max="2052" width="8.875" style="34"/>
    <col min="2053" max="2053" width="10.375" style="34" customWidth="1"/>
    <col min="2054" max="2054" width="16.625" style="34" customWidth="1"/>
    <col min="2055" max="2056" width="8.875" style="34"/>
    <col min="2057" max="2057" width="11" style="34" customWidth="1"/>
    <col min="2058" max="2058" width="12.125" style="34" customWidth="1"/>
    <col min="2059" max="2306" width="8.875" style="34"/>
    <col min="2307" max="2307" width="11" style="34" customWidth="1"/>
    <col min="2308" max="2308" width="8.875" style="34"/>
    <col min="2309" max="2309" width="10.375" style="34" customWidth="1"/>
    <col min="2310" max="2310" width="16.625" style="34" customWidth="1"/>
    <col min="2311" max="2312" width="8.875" style="34"/>
    <col min="2313" max="2313" width="11" style="34" customWidth="1"/>
    <col min="2314" max="2314" width="12.125" style="34" customWidth="1"/>
    <col min="2315" max="2562" width="8.875" style="34"/>
    <col min="2563" max="2563" width="11" style="34" customWidth="1"/>
    <col min="2564" max="2564" width="8.875" style="34"/>
    <col min="2565" max="2565" width="10.375" style="34" customWidth="1"/>
    <col min="2566" max="2566" width="16.625" style="34" customWidth="1"/>
    <col min="2567" max="2568" width="8.875" style="34"/>
    <col min="2569" max="2569" width="11" style="34" customWidth="1"/>
    <col min="2570" max="2570" width="12.125" style="34" customWidth="1"/>
    <col min="2571" max="2818" width="8.875" style="34"/>
    <col min="2819" max="2819" width="11" style="34" customWidth="1"/>
    <col min="2820" max="2820" width="8.875" style="34"/>
    <col min="2821" max="2821" width="10.375" style="34" customWidth="1"/>
    <col min="2822" max="2822" width="16.625" style="34" customWidth="1"/>
    <col min="2823" max="2824" width="8.875" style="34"/>
    <col min="2825" max="2825" width="11" style="34" customWidth="1"/>
    <col min="2826" max="2826" width="12.125" style="34" customWidth="1"/>
    <col min="2827" max="3074" width="8.875" style="34"/>
    <col min="3075" max="3075" width="11" style="34" customWidth="1"/>
    <col min="3076" max="3076" width="8.875" style="34"/>
    <col min="3077" max="3077" width="10.375" style="34" customWidth="1"/>
    <col min="3078" max="3078" width="16.625" style="34" customWidth="1"/>
    <col min="3079" max="3080" width="8.875" style="34"/>
    <col min="3081" max="3081" width="11" style="34" customWidth="1"/>
    <col min="3082" max="3082" width="12.125" style="34" customWidth="1"/>
    <col min="3083" max="3330" width="8.875" style="34"/>
    <col min="3331" max="3331" width="11" style="34" customWidth="1"/>
    <col min="3332" max="3332" width="8.875" style="34"/>
    <col min="3333" max="3333" width="10.375" style="34" customWidth="1"/>
    <col min="3334" max="3334" width="16.625" style="34" customWidth="1"/>
    <col min="3335" max="3336" width="8.875" style="34"/>
    <col min="3337" max="3337" width="11" style="34" customWidth="1"/>
    <col min="3338" max="3338" width="12.125" style="34" customWidth="1"/>
    <col min="3339" max="3586" width="8.875" style="34"/>
    <col min="3587" max="3587" width="11" style="34" customWidth="1"/>
    <col min="3588" max="3588" width="8.875" style="34"/>
    <col min="3589" max="3589" width="10.375" style="34" customWidth="1"/>
    <col min="3590" max="3590" width="16.625" style="34" customWidth="1"/>
    <col min="3591" max="3592" width="8.875" style="34"/>
    <col min="3593" max="3593" width="11" style="34" customWidth="1"/>
    <col min="3594" max="3594" width="12.125" style="34" customWidth="1"/>
    <col min="3595" max="3842" width="8.875" style="34"/>
    <col min="3843" max="3843" width="11" style="34" customWidth="1"/>
    <col min="3844" max="3844" width="8.875" style="34"/>
    <col min="3845" max="3845" width="10.375" style="34" customWidth="1"/>
    <col min="3846" max="3846" width="16.625" style="34" customWidth="1"/>
    <col min="3847" max="3848" width="8.875" style="34"/>
    <col min="3849" max="3849" width="11" style="34" customWidth="1"/>
    <col min="3850" max="3850" width="12.125" style="34" customWidth="1"/>
    <col min="3851" max="4098" width="8.875" style="34"/>
    <col min="4099" max="4099" width="11" style="34" customWidth="1"/>
    <col min="4100" max="4100" width="8.875" style="34"/>
    <col min="4101" max="4101" width="10.375" style="34" customWidth="1"/>
    <col min="4102" max="4102" width="16.625" style="34" customWidth="1"/>
    <col min="4103" max="4104" width="8.875" style="34"/>
    <col min="4105" max="4105" width="11" style="34" customWidth="1"/>
    <col min="4106" max="4106" width="12.125" style="34" customWidth="1"/>
    <col min="4107" max="4354" width="8.875" style="34"/>
    <col min="4355" max="4355" width="11" style="34" customWidth="1"/>
    <col min="4356" max="4356" width="8.875" style="34"/>
    <col min="4357" max="4357" width="10.375" style="34" customWidth="1"/>
    <col min="4358" max="4358" width="16.625" style="34" customWidth="1"/>
    <col min="4359" max="4360" width="8.875" style="34"/>
    <col min="4361" max="4361" width="11" style="34" customWidth="1"/>
    <col min="4362" max="4362" width="12.125" style="34" customWidth="1"/>
    <col min="4363" max="4610" width="8.875" style="34"/>
    <col min="4611" max="4611" width="11" style="34" customWidth="1"/>
    <col min="4612" max="4612" width="8.875" style="34"/>
    <col min="4613" max="4613" width="10.375" style="34" customWidth="1"/>
    <col min="4614" max="4614" width="16.625" style="34" customWidth="1"/>
    <col min="4615" max="4616" width="8.875" style="34"/>
    <col min="4617" max="4617" width="11" style="34" customWidth="1"/>
    <col min="4618" max="4618" width="12.125" style="34" customWidth="1"/>
    <col min="4619" max="4866" width="8.875" style="34"/>
    <col min="4867" max="4867" width="11" style="34" customWidth="1"/>
    <col min="4868" max="4868" width="8.875" style="34"/>
    <col min="4869" max="4869" width="10.375" style="34" customWidth="1"/>
    <col min="4870" max="4870" width="16.625" style="34" customWidth="1"/>
    <col min="4871" max="4872" width="8.875" style="34"/>
    <col min="4873" max="4873" width="11" style="34" customWidth="1"/>
    <col min="4874" max="4874" width="12.125" style="34" customWidth="1"/>
    <col min="4875" max="5122" width="8.875" style="34"/>
    <col min="5123" max="5123" width="11" style="34" customWidth="1"/>
    <col min="5124" max="5124" width="8.875" style="34"/>
    <col min="5125" max="5125" width="10.375" style="34" customWidth="1"/>
    <col min="5126" max="5126" width="16.625" style="34" customWidth="1"/>
    <col min="5127" max="5128" width="8.875" style="34"/>
    <col min="5129" max="5129" width="11" style="34" customWidth="1"/>
    <col min="5130" max="5130" width="12.125" style="34" customWidth="1"/>
    <col min="5131" max="5378" width="8.875" style="34"/>
    <col min="5379" max="5379" width="11" style="34" customWidth="1"/>
    <col min="5380" max="5380" width="8.875" style="34"/>
    <col min="5381" max="5381" width="10.375" style="34" customWidth="1"/>
    <col min="5382" max="5382" width="16.625" style="34" customWidth="1"/>
    <col min="5383" max="5384" width="8.875" style="34"/>
    <col min="5385" max="5385" width="11" style="34" customWidth="1"/>
    <col min="5386" max="5386" width="12.125" style="34" customWidth="1"/>
    <col min="5387" max="5634" width="8.875" style="34"/>
    <col min="5635" max="5635" width="11" style="34" customWidth="1"/>
    <col min="5636" max="5636" width="8.875" style="34"/>
    <col min="5637" max="5637" width="10.375" style="34" customWidth="1"/>
    <col min="5638" max="5638" width="16.625" style="34" customWidth="1"/>
    <col min="5639" max="5640" width="8.875" style="34"/>
    <col min="5641" max="5641" width="11" style="34" customWidth="1"/>
    <col min="5642" max="5642" width="12.125" style="34" customWidth="1"/>
    <col min="5643" max="5890" width="8.875" style="34"/>
    <col min="5891" max="5891" width="11" style="34" customWidth="1"/>
    <col min="5892" max="5892" width="8.875" style="34"/>
    <col min="5893" max="5893" width="10.375" style="34" customWidth="1"/>
    <col min="5894" max="5894" width="16.625" style="34" customWidth="1"/>
    <col min="5895" max="5896" width="8.875" style="34"/>
    <col min="5897" max="5897" width="11" style="34" customWidth="1"/>
    <col min="5898" max="5898" width="12.125" style="34" customWidth="1"/>
    <col min="5899" max="6146" width="8.875" style="34"/>
    <col min="6147" max="6147" width="11" style="34" customWidth="1"/>
    <col min="6148" max="6148" width="8.875" style="34"/>
    <col min="6149" max="6149" width="10.375" style="34" customWidth="1"/>
    <col min="6150" max="6150" width="16.625" style="34" customWidth="1"/>
    <col min="6151" max="6152" width="8.875" style="34"/>
    <col min="6153" max="6153" width="11" style="34" customWidth="1"/>
    <col min="6154" max="6154" width="12.125" style="34" customWidth="1"/>
    <col min="6155" max="6402" width="8.875" style="34"/>
    <col min="6403" max="6403" width="11" style="34" customWidth="1"/>
    <col min="6404" max="6404" width="8.875" style="34"/>
    <col min="6405" max="6405" width="10.375" style="34" customWidth="1"/>
    <col min="6406" max="6406" width="16.625" style="34" customWidth="1"/>
    <col min="6407" max="6408" width="8.875" style="34"/>
    <col min="6409" max="6409" width="11" style="34" customWidth="1"/>
    <col min="6410" max="6410" width="12.125" style="34" customWidth="1"/>
    <col min="6411" max="6658" width="8.875" style="34"/>
    <col min="6659" max="6659" width="11" style="34" customWidth="1"/>
    <col min="6660" max="6660" width="8.875" style="34"/>
    <col min="6661" max="6661" width="10.375" style="34" customWidth="1"/>
    <col min="6662" max="6662" width="16.625" style="34" customWidth="1"/>
    <col min="6663" max="6664" width="8.875" style="34"/>
    <col min="6665" max="6665" width="11" style="34" customWidth="1"/>
    <col min="6666" max="6666" width="12.125" style="34" customWidth="1"/>
    <col min="6667" max="6914" width="8.875" style="34"/>
    <col min="6915" max="6915" width="11" style="34" customWidth="1"/>
    <col min="6916" max="6916" width="8.875" style="34"/>
    <col min="6917" max="6917" width="10.375" style="34" customWidth="1"/>
    <col min="6918" max="6918" width="16.625" style="34" customWidth="1"/>
    <col min="6919" max="6920" width="8.875" style="34"/>
    <col min="6921" max="6921" width="11" style="34" customWidth="1"/>
    <col min="6922" max="6922" width="12.125" style="34" customWidth="1"/>
    <col min="6923" max="7170" width="8.875" style="34"/>
    <col min="7171" max="7171" width="11" style="34" customWidth="1"/>
    <col min="7172" max="7172" width="8.875" style="34"/>
    <col min="7173" max="7173" width="10.375" style="34" customWidth="1"/>
    <col min="7174" max="7174" width="16.625" style="34" customWidth="1"/>
    <col min="7175" max="7176" width="8.875" style="34"/>
    <col min="7177" max="7177" width="11" style="34" customWidth="1"/>
    <col min="7178" max="7178" width="12.125" style="34" customWidth="1"/>
    <col min="7179" max="7426" width="8.875" style="34"/>
    <col min="7427" max="7427" width="11" style="34" customWidth="1"/>
    <col min="7428" max="7428" width="8.875" style="34"/>
    <col min="7429" max="7429" width="10.375" style="34" customWidth="1"/>
    <col min="7430" max="7430" width="16.625" style="34" customWidth="1"/>
    <col min="7431" max="7432" width="8.875" style="34"/>
    <col min="7433" max="7433" width="11" style="34" customWidth="1"/>
    <col min="7434" max="7434" width="12.125" style="34" customWidth="1"/>
    <col min="7435" max="7682" width="8.875" style="34"/>
    <col min="7683" max="7683" width="11" style="34" customWidth="1"/>
    <col min="7684" max="7684" width="8.875" style="34"/>
    <col min="7685" max="7685" width="10.375" style="34" customWidth="1"/>
    <col min="7686" max="7686" width="16.625" style="34" customWidth="1"/>
    <col min="7687" max="7688" width="8.875" style="34"/>
    <col min="7689" max="7689" width="11" style="34" customWidth="1"/>
    <col min="7690" max="7690" width="12.125" style="34" customWidth="1"/>
    <col min="7691" max="7938" width="8.875" style="34"/>
    <col min="7939" max="7939" width="11" style="34" customWidth="1"/>
    <col min="7940" max="7940" width="8.875" style="34"/>
    <col min="7941" max="7941" width="10.375" style="34" customWidth="1"/>
    <col min="7942" max="7942" width="16.625" style="34" customWidth="1"/>
    <col min="7943" max="7944" width="8.875" style="34"/>
    <col min="7945" max="7945" width="11" style="34" customWidth="1"/>
    <col min="7946" max="7946" width="12.125" style="34" customWidth="1"/>
    <col min="7947" max="8194" width="8.875" style="34"/>
    <col min="8195" max="8195" width="11" style="34" customWidth="1"/>
    <col min="8196" max="8196" width="8.875" style="34"/>
    <col min="8197" max="8197" width="10.375" style="34" customWidth="1"/>
    <col min="8198" max="8198" width="16.625" style="34" customWidth="1"/>
    <col min="8199" max="8200" width="8.875" style="34"/>
    <col min="8201" max="8201" width="11" style="34" customWidth="1"/>
    <col min="8202" max="8202" width="12.125" style="34" customWidth="1"/>
    <col min="8203" max="8450" width="8.875" style="34"/>
    <col min="8451" max="8451" width="11" style="34" customWidth="1"/>
    <col min="8452" max="8452" width="8.875" style="34"/>
    <col min="8453" max="8453" width="10.375" style="34" customWidth="1"/>
    <col min="8454" max="8454" width="16.625" style="34" customWidth="1"/>
    <col min="8455" max="8456" width="8.875" style="34"/>
    <col min="8457" max="8457" width="11" style="34" customWidth="1"/>
    <col min="8458" max="8458" width="12.125" style="34" customWidth="1"/>
    <col min="8459" max="8706" width="8.875" style="34"/>
    <col min="8707" max="8707" width="11" style="34" customWidth="1"/>
    <col min="8708" max="8708" width="8.875" style="34"/>
    <col min="8709" max="8709" width="10.375" style="34" customWidth="1"/>
    <col min="8710" max="8710" width="16.625" style="34" customWidth="1"/>
    <col min="8711" max="8712" width="8.875" style="34"/>
    <col min="8713" max="8713" width="11" style="34" customWidth="1"/>
    <col min="8714" max="8714" width="12.125" style="34" customWidth="1"/>
    <col min="8715" max="8962" width="8.875" style="34"/>
    <col min="8963" max="8963" width="11" style="34" customWidth="1"/>
    <col min="8964" max="8964" width="8.875" style="34"/>
    <col min="8965" max="8965" width="10.375" style="34" customWidth="1"/>
    <col min="8966" max="8966" width="16.625" style="34" customWidth="1"/>
    <col min="8967" max="8968" width="8.875" style="34"/>
    <col min="8969" max="8969" width="11" style="34" customWidth="1"/>
    <col min="8970" max="8970" width="12.125" style="34" customWidth="1"/>
    <col min="8971" max="9218" width="8.875" style="34"/>
    <col min="9219" max="9219" width="11" style="34" customWidth="1"/>
    <col min="9220" max="9220" width="8.875" style="34"/>
    <col min="9221" max="9221" width="10.375" style="34" customWidth="1"/>
    <col min="9222" max="9222" width="16.625" style="34" customWidth="1"/>
    <col min="9223" max="9224" width="8.875" style="34"/>
    <col min="9225" max="9225" width="11" style="34" customWidth="1"/>
    <col min="9226" max="9226" width="12.125" style="34" customWidth="1"/>
    <col min="9227" max="9474" width="8.875" style="34"/>
    <col min="9475" max="9475" width="11" style="34" customWidth="1"/>
    <col min="9476" max="9476" width="8.875" style="34"/>
    <col min="9477" max="9477" width="10.375" style="34" customWidth="1"/>
    <col min="9478" max="9478" width="16.625" style="34" customWidth="1"/>
    <col min="9479" max="9480" width="8.875" style="34"/>
    <col min="9481" max="9481" width="11" style="34" customWidth="1"/>
    <col min="9482" max="9482" width="12.125" style="34" customWidth="1"/>
    <col min="9483" max="9730" width="8.875" style="34"/>
    <col min="9731" max="9731" width="11" style="34" customWidth="1"/>
    <col min="9732" max="9732" width="8.875" style="34"/>
    <col min="9733" max="9733" width="10.375" style="34" customWidth="1"/>
    <col min="9734" max="9734" width="16.625" style="34" customWidth="1"/>
    <col min="9735" max="9736" width="8.875" style="34"/>
    <col min="9737" max="9737" width="11" style="34" customWidth="1"/>
    <col min="9738" max="9738" width="12.125" style="34" customWidth="1"/>
    <col min="9739" max="9986" width="8.875" style="34"/>
    <col min="9987" max="9987" width="11" style="34" customWidth="1"/>
    <col min="9988" max="9988" width="8.875" style="34"/>
    <col min="9989" max="9989" width="10.375" style="34" customWidth="1"/>
    <col min="9990" max="9990" width="16.625" style="34" customWidth="1"/>
    <col min="9991" max="9992" width="8.875" style="34"/>
    <col min="9993" max="9993" width="11" style="34" customWidth="1"/>
    <col min="9994" max="9994" width="12.125" style="34" customWidth="1"/>
    <col min="9995" max="10242" width="8.875" style="34"/>
    <col min="10243" max="10243" width="11" style="34" customWidth="1"/>
    <col min="10244" max="10244" width="8.875" style="34"/>
    <col min="10245" max="10245" width="10.375" style="34" customWidth="1"/>
    <col min="10246" max="10246" width="16.625" style="34" customWidth="1"/>
    <col min="10247" max="10248" width="8.875" style="34"/>
    <col min="10249" max="10249" width="11" style="34" customWidth="1"/>
    <col min="10250" max="10250" width="12.125" style="34" customWidth="1"/>
    <col min="10251" max="10498" width="8.875" style="34"/>
    <col min="10499" max="10499" width="11" style="34" customWidth="1"/>
    <col min="10500" max="10500" width="8.875" style="34"/>
    <col min="10501" max="10501" width="10.375" style="34" customWidth="1"/>
    <col min="10502" max="10502" width="16.625" style="34" customWidth="1"/>
    <col min="10503" max="10504" width="8.875" style="34"/>
    <col min="10505" max="10505" width="11" style="34" customWidth="1"/>
    <col min="10506" max="10506" width="12.125" style="34" customWidth="1"/>
    <col min="10507" max="10754" width="8.875" style="34"/>
    <col min="10755" max="10755" width="11" style="34" customWidth="1"/>
    <col min="10756" max="10756" width="8.875" style="34"/>
    <col min="10757" max="10757" width="10.375" style="34" customWidth="1"/>
    <col min="10758" max="10758" width="16.625" style="34" customWidth="1"/>
    <col min="10759" max="10760" width="8.875" style="34"/>
    <col min="10761" max="10761" width="11" style="34" customWidth="1"/>
    <col min="10762" max="10762" width="12.125" style="34" customWidth="1"/>
    <col min="10763" max="11010" width="8.875" style="34"/>
    <col min="11011" max="11011" width="11" style="34" customWidth="1"/>
    <col min="11012" max="11012" width="8.875" style="34"/>
    <col min="11013" max="11013" width="10.375" style="34" customWidth="1"/>
    <col min="11014" max="11014" width="16.625" style="34" customWidth="1"/>
    <col min="11015" max="11016" width="8.875" style="34"/>
    <col min="11017" max="11017" width="11" style="34" customWidth="1"/>
    <col min="11018" max="11018" width="12.125" style="34" customWidth="1"/>
    <col min="11019" max="11266" width="8.875" style="34"/>
    <col min="11267" max="11267" width="11" style="34" customWidth="1"/>
    <col min="11268" max="11268" width="8.875" style="34"/>
    <col min="11269" max="11269" width="10.375" style="34" customWidth="1"/>
    <col min="11270" max="11270" width="16.625" style="34" customWidth="1"/>
    <col min="11271" max="11272" width="8.875" style="34"/>
    <col min="11273" max="11273" width="11" style="34" customWidth="1"/>
    <col min="11274" max="11274" width="12.125" style="34" customWidth="1"/>
    <col min="11275" max="11522" width="8.875" style="34"/>
    <col min="11523" max="11523" width="11" style="34" customWidth="1"/>
    <col min="11524" max="11524" width="8.875" style="34"/>
    <col min="11525" max="11525" width="10.375" style="34" customWidth="1"/>
    <col min="11526" max="11526" width="16.625" style="34" customWidth="1"/>
    <col min="11527" max="11528" width="8.875" style="34"/>
    <col min="11529" max="11529" width="11" style="34" customWidth="1"/>
    <col min="11530" max="11530" width="12.125" style="34" customWidth="1"/>
    <col min="11531" max="11778" width="8.875" style="34"/>
    <col min="11779" max="11779" width="11" style="34" customWidth="1"/>
    <col min="11780" max="11780" width="8.875" style="34"/>
    <col min="11781" max="11781" width="10.375" style="34" customWidth="1"/>
    <col min="11782" max="11782" width="16.625" style="34" customWidth="1"/>
    <col min="11783" max="11784" width="8.875" style="34"/>
    <col min="11785" max="11785" width="11" style="34" customWidth="1"/>
    <col min="11786" max="11786" width="12.125" style="34" customWidth="1"/>
    <col min="11787" max="12034" width="8.875" style="34"/>
    <col min="12035" max="12035" width="11" style="34" customWidth="1"/>
    <col min="12036" max="12036" width="8.875" style="34"/>
    <col min="12037" max="12037" width="10.375" style="34" customWidth="1"/>
    <col min="12038" max="12038" width="16.625" style="34" customWidth="1"/>
    <col min="12039" max="12040" width="8.875" style="34"/>
    <col min="12041" max="12041" width="11" style="34" customWidth="1"/>
    <col min="12042" max="12042" width="12.125" style="34" customWidth="1"/>
    <col min="12043" max="12290" width="8.875" style="34"/>
    <col min="12291" max="12291" width="11" style="34" customWidth="1"/>
    <col min="12292" max="12292" width="8.875" style="34"/>
    <col min="12293" max="12293" width="10.375" style="34" customWidth="1"/>
    <col min="12294" max="12294" width="16.625" style="34" customWidth="1"/>
    <col min="12295" max="12296" width="8.875" style="34"/>
    <col min="12297" max="12297" width="11" style="34" customWidth="1"/>
    <col min="12298" max="12298" width="12.125" style="34" customWidth="1"/>
    <col min="12299" max="12546" width="8.875" style="34"/>
    <col min="12547" max="12547" width="11" style="34" customWidth="1"/>
    <col min="12548" max="12548" width="8.875" style="34"/>
    <col min="12549" max="12549" width="10.375" style="34" customWidth="1"/>
    <col min="12550" max="12550" width="16.625" style="34" customWidth="1"/>
    <col min="12551" max="12552" width="8.875" style="34"/>
    <col min="12553" max="12553" width="11" style="34" customWidth="1"/>
    <col min="12554" max="12554" width="12.125" style="34" customWidth="1"/>
    <col min="12555" max="12802" width="8.875" style="34"/>
    <col min="12803" max="12803" width="11" style="34" customWidth="1"/>
    <col min="12804" max="12804" width="8.875" style="34"/>
    <col min="12805" max="12805" width="10.375" style="34" customWidth="1"/>
    <col min="12806" max="12806" width="16.625" style="34" customWidth="1"/>
    <col min="12807" max="12808" width="8.875" style="34"/>
    <col min="12809" max="12809" width="11" style="34" customWidth="1"/>
    <col min="12810" max="12810" width="12.125" style="34" customWidth="1"/>
    <col min="12811" max="13058" width="8.875" style="34"/>
    <col min="13059" max="13059" width="11" style="34" customWidth="1"/>
    <col min="13060" max="13060" width="8.875" style="34"/>
    <col min="13061" max="13061" width="10.375" style="34" customWidth="1"/>
    <col min="13062" max="13062" width="16.625" style="34" customWidth="1"/>
    <col min="13063" max="13064" width="8.875" style="34"/>
    <col min="13065" max="13065" width="11" style="34" customWidth="1"/>
    <col min="13066" max="13066" width="12.125" style="34" customWidth="1"/>
    <col min="13067" max="13314" width="8.875" style="34"/>
    <col min="13315" max="13315" width="11" style="34" customWidth="1"/>
    <col min="13316" max="13316" width="8.875" style="34"/>
    <col min="13317" max="13317" width="10.375" style="34" customWidth="1"/>
    <col min="13318" max="13318" width="16.625" style="34" customWidth="1"/>
    <col min="13319" max="13320" width="8.875" style="34"/>
    <col min="13321" max="13321" width="11" style="34" customWidth="1"/>
    <col min="13322" max="13322" width="12.125" style="34" customWidth="1"/>
    <col min="13323" max="13570" width="8.875" style="34"/>
    <col min="13571" max="13571" width="11" style="34" customWidth="1"/>
    <col min="13572" max="13572" width="8.875" style="34"/>
    <col min="13573" max="13573" width="10.375" style="34" customWidth="1"/>
    <col min="13574" max="13574" width="16.625" style="34" customWidth="1"/>
    <col min="13575" max="13576" width="8.875" style="34"/>
    <col min="13577" max="13577" width="11" style="34" customWidth="1"/>
    <col min="13578" max="13578" width="12.125" style="34" customWidth="1"/>
    <col min="13579" max="13826" width="8.875" style="34"/>
    <col min="13827" max="13827" width="11" style="34" customWidth="1"/>
    <col min="13828" max="13828" width="8.875" style="34"/>
    <col min="13829" max="13829" width="10.375" style="34" customWidth="1"/>
    <col min="13830" max="13830" width="16.625" style="34" customWidth="1"/>
    <col min="13831" max="13832" width="8.875" style="34"/>
    <col min="13833" max="13833" width="11" style="34" customWidth="1"/>
    <col min="13834" max="13834" width="12.125" style="34" customWidth="1"/>
    <col min="13835" max="14082" width="8.875" style="34"/>
    <col min="14083" max="14083" width="11" style="34" customWidth="1"/>
    <col min="14084" max="14084" width="8.875" style="34"/>
    <col min="14085" max="14085" width="10.375" style="34" customWidth="1"/>
    <col min="14086" max="14086" width="16.625" style="34" customWidth="1"/>
    <col min="14087" max="14088" width="8.875" style="34"/>
    <col min="14089" max="14089" width="11" style="34" customWidth="1"/>
    <col min="14090" max="14090" width="12.125" style="34" customWidth="1"/>
    <col min="14091" max="14338" width="8.875" style="34"/>
    <col min="14339" max="14339" width="11" style="34" customWidth="1"/>
    <col min="14340" max="14340" width="8.875" style="34"/>
    <col min="14341" max="14341" width="10.375" style="34" customWidth="1"/>
    <col min="14342" max="14342" width="16.625" style="34" customWidth="1"/>
    <col min="14343" max="14344" width="8.875" style="34"/>
    <col min="14345" max="14345" width="11" style="34" customWidth="1"/>
    <col min="14346" max="14346" width="12.125" style="34" customWidth="1"/>
    <col min="14347" max="14594" width="8.875" style="34"/>
    <col min="14595" max="14595" width="11" style="34" customWidth="1"/>
    <col min="14596" max="14596" width="8.875" style="34"/>
    <col min="14597" max="14597" width="10.375" style="34" customWidth="1"/>
    <col min="14598" max="14598" width="16.625" style="34" customWidth="1"/>
    <col min="14599" max="14600" width="8.875" style="34"/>
    <col min="14601" max="14601" width="11" style="34" customWidth="1"/>
    <col min="14602" max="14602" width="12.125" style="34" customWidth="1"/>
    <col min="14603" max="14850" width="8.875" style="34"/>
    <col min="14851" max="14851" width="11" style="34" customWidth="1"/>
    <col min="14852" max="14852" width="8.875" style="34"/>
    <col min="14853" max="14853" width="10.375" style="34" customWidth="1"/>
    <col min="14854" max="14854" width="16.625" style="34" customWidth="1"/>
    <col min="14855" max="14856" width="8.875" style="34"/>
    <col min="14857" max="14857" width="11" style="34" customWidth="1"/>
    <col min="14858" max="14858" width="12.125" style="34" customWidth="1"/>
    <col min="14859" max="15106" width="8.875" style="34"/>
    <col min="15107" max="15107" width="11" style="34" customWidth="1"/>
    <col min="15108" max="15108" width="8.875" style="34"/>
    <col min="15109" max="15109" width="10.375" style="34" customWidth="1"/>
    <col min="15110" max="15110" width="16.625" style="34" customWidth="1"/>
    <col min="15111" max="15112" width="8.875" style="34"/>
    <col min="15113" max="15113" width="11" style="34" customWidth="1"/>
    <col min="15114" max="15114" width="12.125" style="34" customWidth="1"/>
    <col min="15115" max="15362" width="8.875" style="34"/>
    <col min="15363" max="15363" width="11" style="34" customWidth="1"/>
    <col min="15364" max="15364" width="8.875" style="34"/>
    <col min="15365" max="15365" width="10.375" style="34" customWidth="1"/>
    <col min="15366" max="15366" width="16.625" style="34" customWidth="1"/>
    <col min="15367" max="15368" width="8.875" style="34"/>
    <col min="15369" max="15369" width="11" style="34" customWidth="1"/>
    <col min="15370" max="15370" width="12.125" style="34" customWidth="1"/>
    <col min="15371" max="15618" width="8.875" style="34"/>
    <col min="15619" max="15619" width="11" style="34" customWidth="1"/>
    <col min="15620" max="15620" width="8.875" style="34"/>
    <col min="15621" max="15621" width="10.375" style="34" customWidth="1"/>
    <col min="15622" max="15622" width="16.625" style="34" customWidth="1"/>
    <col min="15623" max="15624" width="8.875" style="34"/>
    <col min="15625" max="15625" width="11" style="34" customWidth="1"/>
    <col min="15626" max="15626" width="12.125" style="34" customWidth="1"/>
    <col min="15627" max="15874" width="8.875" style="34"/>
    <col min="15875" max="15875" width="11" style="34" customWidth="1"/>
    <col min="15876" max="15876" width="8.875" style="34"/>
    <col min="15877" max="15877" width="10.375" style="34" customWidth="1"/>
    <col min="15878" max="15878" width="16.625" style="34" customWidth="1"/>
    <col min="15879" max="15880" width="8.875" style="34"/>
    <col min="15881" max="15881" width="11" style="34" customWidth="1"/>
    <col min="15882" max="15882" width="12.125" style="34" customWidth="1"/>
    <col min="15883" max="16130" width="8.875" style="34"/>
    <col min="16131" max="16131" width="11" style="34" customWidth="1"/>
    <col min="16132" max="16132" width="8.875" style="34"/>
    <col min="16133" max="16133" width="10.375" style="34" customWidth="1"/>
    <col min="16134" max="16134" width="16.625" style="34" customWidth="1"/>
    <col min="16135" max="16136" width="8.875" style="34"/>
    <col min="16137" max="16137" width="11" style="34" customWidth="1"/>
    <col min="16138" max="16138" width="12.125" style="34" customWidth="1"/>
    <col min="16139" max="16384" width="8.875" style="34"/>
  </cols>
  <sheetData>
    <row r="1" spans="1:7" s="49" customFormat="1" x14ac:dyDescent="0.2">
      <c r="A1" s="49" t="s">
        <v>481</v>
      </c>
    </row>
    <row r="2" spans="1:7" s="35" customFormat="1" ht="60" x14ac:dyDescent="0.25">
      <c r="B2" s="65" t="s">
        <v>418</v>
      </c>
      <c r="C2" s="65" t="s">
        <v>419</v>
      </c>
      <c r="D2" s="65" t="s">
        <v>420</v>
      </c>
      <c r="E2" s="65" t="s">
        <v>421</v>
      </c>
      <c r="F2" s="65" t="s">
        <v>422</v>
      </c>
      <c r="G2" s="65" t="s">
        <v>423</v>
      </c>
    </row>
    <row r="3" spans="1:7" x14ac:dyDescent="0.2">
      <c r="A3" s="80" t="s">
        <v>424</v>
      </c>
      <c r="B3" s="34">
        <v>6.7</v>
      </c>
      <c r="C3" s="34">
        <v>0.2</v>
      </c>
      <c r="D3" s="34">
        <v>4.4000000000000004</v>
      </c>
      <c r="E3" s="34">
        <v>2.5</v>
      </c>
      <c r="F3" s="34" t="s">
        <v>425</v>
      </c>
      <c r="G3" s="34" t="s">
        <v>426</v>
      </c>
    </row>
    <row r="4" spans="1:7" x14ac:dyDescent="0.2">
      <c r="A4" s="80" t="s">
        <v>427</v>
      </c>
      <c r="B4" s="34">
        <v>53.7</v>
      </c>
      <c r="C4" s="34">
        <v>0.8</v>
      </c>
      <c r="D4" s="34">
        <v>3.3</v>
      </c>
      <c r="E4" s="34">
        <v>0.9</v>
      </c>
      <c r="F4" s="34" t="s">
        <v>428</v>
      </c>
      <c r="G4" s="34" t="s">
        <v>426</v>
      </c>
    </row>
    <row r="5" spans="1:7" x14ac:dyDescent="0.2">
      <c r="A5" s="80" t="s">
        <v>429</v>
      </c>
      <c r="B5" s="34">
        <v>180.3</v>
      </c>
      <c r="C5" s="34">
        <v>3.1</v>
      </c>
      <c r="D5" s="34">
        <v>4.9000000000000004</v>
      </c>
      <c r="E5" s="34">
        <v>1</v>
      </c>
      <c r="F5" s="47" t="s">
        <v>163</v>
      </c>
      <c r="G5" s="34" t="s">
        <v>426</v>
      </c>
    </row>
    <row r="6" spans="1:7" x14ac:dyDescent="0.2">
      <c r="A6" s="80" t="s">
        <v>430</v>
      </c>
      <c r="B6" s="34">
        <v>172.4</v>
      </c>
      <c r="C6" s="34">
        <v>2.8</v>
      </c>
      <c r="D6" s="34">
        <v>1.2</v>
      </c>
      <c r="E6" s="34">
        <v>2.2999999999999998</v>
      </c>
      <c r="F6" s="47" t="s">
        <v>159</v>
      </c>
      <c r="G6" s="34" t="s">
        <v>426</v>
      </c>
    </row>
    <row r="7" spans="1:7" x14ac:dyDescent="0.2">
      <c r="A7" s="80" t="s">
        <v>431</v>
      </c>
      <c r="B7" s="34">
        <v>7.4</v>
      </c>
      <c r="C7" s="34">
        <v>0.2</v>
      </c>
      <c r="D7" s="34">
        <v>6.9</v>
      </c>
      <c r="E7" s="34">
        <v>1.6</v>
      </c>
      <c r="F7" s="47" t="s">
        <v>432</v>
      </c>
      <c r="G7" s="34" t="s">
        <v>426</v>
      </c>
    </row>
    <row r="8" spans="1:7" x14ac:dyDescent="0.2">
      <c r="A8" s="80" t="s">
        <v>433</v>
      </c>
      <c r="B8" s="34">
        <v>142.80000000000001</v>
      </c>
      <c r="C8" s="34">
        <v>2.2999999999999998</v>
      </c>
      <c r="D8" s="34">
        <v>8.5</v>
      </c>
      <c r="E8" s="34">
        <v>3.4</v>
      </c>
      <c r="F8" s="47" t="s">
        <v>217</v>
      </c>
      <c r="G8" s="34" t="s">
        <v>426</v>
      </c>
    </row>
    <row r="9" spans="1:7" x14ac:dyDescent="0.2">
      <c r="A9" s="36" t="s">
        <v>157</v>
      </c>
      <c r="B9" s="34">
        <v>182.4</v>
      </c>
      <c r="C9" s="34">
        <v>0.6</v>
      </c>
      <c r="D9" s="34">
        <v>2.8</v>
      </c>
      <c r="E9" s="34">
        <v>0.35</v>
      </c>
      <c r="F9" s="47" t="s">
        <v>219</v>
      </c>
      <c r="G9" s="34" t="s">
        <v>434</v>
      </c>
    </row>
    <row r="10" spans="1:7" x14ac:dyDescent="0.2">
      <c r="A10" s="36" t="s">
        <v>165</v>
      </c>
      <c r="B10" s="34">
        <v>125.3</v>
      </c>
      <c r="C10" s="34">
        <v>0.9</v>
      </c>
      <c r="D10" s="34">
        <v>8.15</v>
      </c>
      <c r="E10" s="34">
        <v>0.4</v>
      </c>
      <c r="F10" s="34" t="s">
        <v>216</v>
      </c>
      <c r="G10" s="34" t="s">
        <v>434</v>
      </c>
    </row>
    <row r="11" spans="1:7" x14ac:dyDescent="0.2">
      <c r="A11" s="36" t="s">
        <v>161</v>
      </c>
      <c r="B11" s="34">
        <v>169.8</v>
      </c>
      <c r="C11" s="34">
        <v>1.1000000000000001</v>
      </c>
      <c r="D11" s="34">
        <v>4.9000000000000004</v>
      </c>
      <c r="E11" s="34">
        <v>0.3</v>
      </c>
      <c r="F11" s="34" t="s">
        <v>159</v>
      </c>
      <c r="G11" s="34" t="s">
        <v>434</v>
      </c>
    </row>
    <row r="12" spans="1:7" x14ac:dyDescent="0.2">
      <c r="A12" s="36" t="s">
        <v>160</v>
      </c>
      <c r="B12" s="34">
        <v>173</v>
      </c>
      <c r="C12" s="34">
        <v>1.3</v>
      </c>
      <c r="D12" s="34">
        <v>4</v>
      </c>
      <c r="E12" s="34">
        <v>0.6</v>
      </c>
      <c r="F12" s="34" t="s">
        <v>159</v>
      </c>
      <c r="G12" s="34" t="s">
        <v>434</v>
      </c>
    </row>
    <row r="13" spans="1:7" x14ac:dyDescent="0.2">
      <c r="A13" s="36" t="s">
        <v>156</v>
      </c>
      <c r="B13" s="34">
        <v>140.69999999999999</v>
      </c>
      <c r="C13" s="34">
        <v>0.7</v>
      </c>
      <c r="D13" s="34">
        <v>8.6999999999999993</v>
      </c>
      <c r="E13" s="34">
        <v>0.4</v>
      </c>
      <c r="F13" s="34" t="s">
        <v>217</v>
      </c>
      <c r="G13" s="34" t="s">
        <v>434</v>
      </c>
    </row>
    <row r="14" spans="1:7" x14ac:dyDescent="0.2">
      <c r="A14" s="36" t="s">
        <v>155</v>
      </c>
      <c r="B14" s="34">
        <v>143.5</v>
      </c>
      <c r="C14" s="34">
        <v>1.3</v>
      </c>
      <c r="D14" s="34">
        <v>9.25</v>
      </c>
      <c r="E14" s="34">
        <v>0.5</v>
      </c>
      <c r="F14" s="34" t="s">
        <v>217</v>
      </c>
      <c r="G14" s="34" t="s">
        <v>434</v>
      </c>
    </row>
    <row r="15" spans="1:7" x14ac:dyDescent="0.2">
      <c r="A15" s="36" t="s">
        <v>164</v>
      </c>
      <c r="B15" s="34">
        <v>178.1</v>
      </c>
      <c r="C15" s="34">
        <v>1.4</v>
      </c>
      <c r="D15" s="34">
        <v>6.2</v>
      </c>
      <c r="E15" s="34">
        <v>0.2</v>
      </c>
      <c r="F15" s="34" t="s">
        <v>163</v>
      </c>
      <c r="G15" s="34" t="s">
        <v>434</v>
      </c>
    </row>
    <row r="16" spans="1:7" x14ac:dyDescent="0.2">
      <c r="A16" s="36" t="s">
        <v>162</v>
      </c>
      <c r="B16" s="34">
        <v>131.6</v>
      </c>
      <c r="C16" s="34">
        <v>1.1000000000000001</v>
      </c>
      <c r="D16" s="34">
        <v>5.5</v>
      </c>
      <c r="E16" s="34">
        <v>1</v>
      </c>
      <c r="F16" s="34" t="s">
        <v>163</v>
      </c>
      <c r="G16" s="34" t="s">
        <v>434</v>
      </c>
    </row>
    <row r="17" spans="1:9" x14ac:dyDescent="0.2">
      <c r="A17" s="36" t="s">
        <v>158</v>
      </c>
      <c r="B17" s="34">
        <v>174</v>
      </c>
      <c r="C17" s="34">
        <v>1.2</v>
      </c>
      <c r="D17" s="34">
        <v>4.3</v>
      </c>
      <c r="E17" s="34">
        <v>1.1000000000000001</v>
      </c>
      <c r="F17" s="34" t="s">
        <v>159</v>
      </c>
      <c r="G17" s="34" t="s">
        <v>434</v>
      </c>
    </row>
    <row r="18" spans="1:9" x14ac:dyDescent="0.2">
      <c r="A18" s="36" t="s">
        <v>435</v>
      </c>
      <c r="B18" s="34">
        <v>78</v>
      </c>
      <c r="C18" s="34">
        <v>1.2</v>
      </c>
      <c r="D18" s="34">
        <v>13.7</v>
      </c>
      <c r="E18" s="34">
        <v>0.3</v>
      </c>
      <c r="F18" s="34" t="s">
        <v>436</v>
      </c>
      <c r="G18" s="34" t="s">
        <v>434</v>
      </c>
    </row>
    <row r="19" spans="1:9" x14ac:dyDescent="0.2">
      <c r="A19" s="36" t="s">
        <v>437</v>
      </c>
      <c r="B19" s="34">
        <v>42</v>
      </c>
      <c r="C19" s="34" t="s">
        <v>479</v>
      </c>
      <c r="D19" s="34">
        <v>12.2</v>
      </c>
      <c r="E19" s="34">
        <v>1</v>
      </c>
      <c r="F19" s="34" t="s">
        <v>437</v>
      </c>
      <c r="G19" s="34" t="s">
        <v>438</v>
      </c>
    </row>
    <row r="21" spans="1:9" x14ac:dyDescent="0.2">
      <c r="I21" s="34" t="s">
        <v>572</v>
      </c>
    </row>
  </sheetData>
  <pageMargins left="0.75" right="0.75" top="1" bottom="1" header="0.5" footer="0.5"/>
  <pageSetup orientation="portrait" horizontalDpi="0" verticalDpi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E4E4A-A708-5549-BA14-4554CE7B21FC}">
  <sheetPr codeName="Sheet7">
    <pageSetUpPr autoPageBreaks="0"/>
  </sheetPr>
  <dimension ref="A1:Q158"/>
  <sheetViews>
    <sheetView zoomScale="84" workbookViewId="0">
      <selection activeCell="N139" sqref="N139:O158"/>
    </sheetView>
  </sheetViews>
  <sheetFormatPr defaultColWidth="11" defaultRowHeight="15.75" x14ac:dyDescent="0.25"/>
  <cols>
    <col min="1" max="1" width="17.5" customWidth="1"/>
    <col min="8" max="8" width="10.875" style="92"/>
    <col min="9" max="9" width="10.875" style="99"/>
    <col min="12" max="12" width="10.875" style="92"/>
    <col min="13" max="13" width="10.875" style="99"/>
    <col min="15" max="15" width="10.875" style="99"/>
  </cols>
  <sheetData>
    <row r="1" spans="1:17" ht="27" thickBot="1" x14ac:dyDescent="0.3">
      <c r="A1" s="72" t="s">
        <v>569</v>
      </c>
      <c r="B1" s="73" t="s">
        <v>588</v>
      </c>
      <c r="C1" s="74" t="s">
        <v>570</v>
      </c>
      <c r="D1" s="75" t="s">
        <v>589</v>
      </c>
      <c r="E1" s="76" t="s">
        <v>590</v>
      </c>
      <c r="F1" s="75" t="s">
        <v>591</v>
      </c>
      <c r="G1" s="77" t="s">
        <v>590</v>
      </c>
      <c r="H1" s="76" t="s">
        <v>592</v>
      </c>
      <c r="I1" s="76" t="s">
        <v>593</v>
      </c>
      <c r="J1" s="78" t="s">
        <v>594</v>
      </c>
      <c r="K1" s="77" t="s">
        <v>593</v>
      </c>
      <c r="L1" s="76" t="s">
        <v>595</v>
      </c>
      <c r="M1" s="76" t="s">
        <v>593</v>
      </c>
      <c r="N1" s="79" t="s">
        <v>571</v>
      </c>
      <c r="O1" s="76" t="s">
        <v>593</v>
      </c>
      <c r="Q1" s="80" t="s">
        <v>637</v>
      </c>
    </row>
    <row r="2" spans="1:17" x14ac:dyDescent="0.25">
      <c r="Q2" s="120" t="s">
        <v>638</v>
      </c>
    </row>
    <row r="3" spans="1:17" x14ac:dyDescent="0.25">
      <c r="A3" s="34"/>
      <c r="B3" s="34"/>
      <c r="C3" s="34"/>
      <c r="D3" s="34"/>
      <c r="E3" s="34"/>
      <c r="F3" s="34"/>
      <c r="G3" s="34"/>
      <c r="H3" s="93"/>
      <c r="I3" s="100"/>
      <c r="J3" s="34"/>
      <c r="K3" s="34"/>
      <c r="L3" s="93"/>
      <c r="M3" s="100"/>
      <c r="N3" s="34"/>
      <c r="O3" s="100"/>
      <c r="P3" s="34"/>
      <c r="Q3" s="80"/>
    </row>
    <row r="4" spans="1:17" x14ac:dyDescent="0.25">
      <c r="A4" s="66" t="s">
        <v>634</v>
      </c>
      <c r="Q4" s="80"/>
    </row>
    <row r="5" spans="1:17" s="12" customFormat="1" x14ac:dyDescent="0.25">
      <c r="A5" s="111" t="s">
        <v>596</v>
      </c>
      <c r="B5" s="112">
        <v>1098.1440645470009</v>
      </c>
      <c r="C5" s="113">
        <v>3.303334540330936</v>
      </c>
      <c r="D5" s="114">
        <v>0.13835171182419551</v>
      </c>
      <c r="E5" s="113">
        <v>2.0983224645519281</v>
      </c>
      <c r="F5" s="114">
        <v>2.0722802565959649E-2</v>
      </c>
      <c r="G5" s="115">
        <v>1.6056305095046661</v>
      </c>
      <c r="H5" s="116">
        <v>131.57470610900558</v>
      </c>
      <c r="I5" s="117">
        <v>2.5894716135071292</v>
      </c>
      <c r="J5" s="113">
        <v>132.22244192195538</v>
      </c>
      <c r="K5" s="115">
        <v>2.1013795677383484</v>
      </c>
      <c r="L5" s="118">
        <v>119.91507523487665</v>
      </c>
      <c r="M5" s="117">
        <v>31.823784928477956</v>
      </c>
      <c r="N5" s="115">
        <v>132.22244192195538</v>
      </c>
      <c r="O5" s="117">
        <v>2.1013795677383484</v>
      </c>
      <c r="P5" s="119"/>
      <c r="Q5" s="120"/>
    </row>
    <row r="6" spans="1:17" x14ac:dyDescent="0.25">
      <c r="A6" s="67" t="s">
        <v>597</v>
      </c>
      <c r="B6" s="68">
        <v>713.75616603055732</v>
      </c>
      <c r="C6" s="69">
        <v>2.6975546859989339</v>
      </c>
      <c r="D6" s="70">
        <v>0.14787371404523389</v>
      </c>
      <c r="E6" s="69">
        <v>2.346816628243062</v>
      </c>
      <c r="F6" s="70">
        <v>2.1597801102193052E-2</v>
      </c>
      <c r="G6" s="71">
        <v>1.6089001144378361</v>
      </c>
      <c r="H6" s="94">
        <v>140.03278332668111</v>
      </c>
      <c r="I6" s="101">
        <v>3.0697800599303378</v>
      </c>
      <c r="J6" s="69">
        <v>137.74616166340263</v>
      </c>
      <c r="K6" s="71">
        <v>2.1926882669389158</v>
      </c>
      <c r="L6" s="106">
        <v>178.94541706825882</v>
      </c>
      <c r="M6" s="101">
        <v>39.82382477782275</v>
      </c>
      <c r="N6" s="109">
        <v>137.74616166340263</v>
      </c>
      <c r="O6" s="110">
        <v>2.1926882669389158</v>
      </c>
      <c r="P6" s="34"/>
      <c r="Q6" s="80"/>
    </row>
    <row r="7" spans="1:17" x14ac:dyDescent="0.25">
      <c r="A7" s="67" t="s">
        <v>598</v>
      </c>
      <c r="B7" s="68">
        <v>670.13743447280024</v>
      </c>
      <c r="C7" s="69">
        <v>2.9766185709043271</v>
      </c>
      <c r="D7" s="70">
        <v>0.1488317267160322</v>
      </c>
      <c r="E7" s="69">
        <v>2.2301424851408878</v>
      </c>
      <c r="F7" s="70">
        <v>2.2042156426689823E-2</v>
      </c>
      <c r="G7" s="71">
        <v>1.5224428602919651</v>
      </c>
      <c r="H7" s="94">
        <v>140.87986616968482</v>
      </c>
      <c r="I7" s="101">
        <v>2.9336130577726323</v>
      </c>
      <c r="J7" s="69">
        <v>140.54949157513235</v>
      </c>
      <c r="K7" s="71">
        <v>2.1166277880902697</v>
      </c>
      <c r="L7" s="106">
        <v>146.47184206187839</v>
      </c>
      <c r="M7" s="101">
        <v>38.207765666740279</v>
      </c>
      <c r="N7" s="109">
        <v>140.54949157513235</v>
      </c>
      <c r="O7" s="110">
        <v>2.1166277880902697</v>
      </c>
      <c r="P7" s="34"/>
      <c r="Q7" s="29"/>
    </row>
    <row r="8" spans="1:17" x14ac:dyDescent="0.25">
      <c r="A8" s="67" t="s">
        <v>599</v>
      </c>
      <c r="B8" s="68">
        <v>1076.0599575002827</v>
      </c>
      <c r="C8" s="69">
        <v>1.8657797339597311</v>
      </c>
      <c r="D8" s="70">
        <v>0.15430750710851418</v>
      </c>
      <c r="E8" s="69">
        <v>2.3466845792625173</v>
      </c>
      <c r="F8" s="70">
        <v>2.2229362988356753E-2</v>
      </c>
      <c r="G8" s="71">
        <v>1.9641585333741118</v>
      </c>
      <c r="H8" s="94">
        <v>145.70808064193511</v>
      </c>
      <c r="I8" s="101">
        <v>3.1853091553766149</v>
      </c>
      <c r="J8" s="69">
        <v>141.73016745505021</v>
      </c>
      <c r="K8" s="71">
        <v>2.7534261706249481</v>
      </c>
      <c r="L8" s="106">
        <v>210.98417199418489</v>
      </c>
      <c r="M8" s="101">
        <v>29.762150353950503</v>
      </c>
      <c r="N8" s="109">
        <v>141.73016745505021</v>
      </c>
      <c r="O8" s="110">
        <v>2.7534261706249481</v>
      </c>
      <c r="P8" s="34"/>
      <c r="Q8" s="29"/>
    </row>
    <row r="9" spans="1:17" x14ac:dyDescent="0.25">
      <c r="A9" s="67" t="s">
        <v>600</v>
      </c>
      <c r="B9" s="68">
        <v>695.4536351627188</v>
      </c>
      <c r="C9" s="69">
        <v>2.9544015134392607</v>
      </c>
      <c r="D9" s="70">
        <v>0.14874499414793246</v>
      </c>
      <c r="E9" s="69">
        <v>2.3308225541248819</v>
      </c>
      <c r="F9" s="70">
        <v>2.223101902266128E-2</v>
      </c>
      <c r="G9" s="71">
        <v>1.6522755142217778</v>
      </c>
      <c r="H9" s="94">
        <v>140.80320559155825</v>
      </c>
      <c r="I9" s="101">
        <v>3.0644967725483241</v>
      </c>
      <c r="J9" s="69">
        <v>141.74061078094783</v>
      </c>
      <c r="K9" s="71">
        <v>2.3163863984851929</v>
      </c>
      <c r="L9" s="106">
        <v>125.00871516077922</v>
      </c>
      <c r="M9" s="101">
        <v>38.687535144974177</v>
      </c>
      <c r="N9" s="109">
        <v>141.74061078094783</v>
      </c>
      <c r="O9" s="110">
        <v>2.3163863984851929</v>
      </c>
      <c r="P9" s="34"/>
      <c r="Q9" s="29"/>
    </row>
    <row r="10" spans="1:17" x14ac:dyDescent="0.25">
      <c r="A10" s="67" t="s">
        <v>601</v>
      </c>
      <c r="B10" s="68">
        <v>373.42644280706679</v>
      </c>
      <c r="C10" s="69">
        <v>2.0920842699383191</v>
      </c>
      <c r="D10" s="70">
        <v>0.15431425289689715</v>
      </c>
      <c r="E10" s="69">
        <v>2.3324338082315115</v>
      </c>
      <c r="F10" s="70">
        <v>2.232004712814448E-2</v>
      </c>
      <c r="G10" s="71">
        <v>1.5038017614525321</v>
      </c>
      <c r="H10" s="94">
        <v>145.71401453662796</v>
      </c>
      <c r="I10" s="101">
        <v>3.1660854249847574</v>
      </c>
      <c r="J10" s="69">
        <v>142.3020171959372</v>
      </c>
      <c r="K10" s="71">
        <v>2.1164939939888967</v>
      </c>
      <c r="L10" s="106">
        <v>201.61678972229049</v>
      </c>
      <c r="M10" s="101">
        <v>41.397980864824987</v>
      </c>
      <c r="N10" s="109">
        <v>142.3020171959372</v>
      </c>
      <c r="O10" s="110">
        <v>2.1164939939888967</v>
      </c>
      <c r="P10" s="34"/>
      <c r="Q10" s="29"/>
    </row>
    <row r="11" spans="1:17" x14ac:dyDescent="0.25">
      <c r="A11" s="67" t="s">
        <v>602</v>
      </c>
      <c r="B11" s="68">
        <v>686.8730755421542</v>
      </c>
      <c r="C11" s="69">
        <v>2.8496538641362879</v>
      </c>
      <c r="D11" s="70">
        <v>0.15061623721317469</v>
      </c>
      <c r="E11" s="69">
        <v>1.8898997669541113</v>
      </c>
      <c r="F11" s="70">
        <v>2.2347029397175918E-2</v>
      </c>
      <c r="G11" s="71">
        <v>1.3716592404561083</v>
      </c>
      <c r="H11" s="94">
        <v>142.45586363459347</v>
      </c>
      <c r="I11" s="101">
        <v>2.5119492644032988</v>
      </c>
      <c r="J11" s="69">
        <v>142.47215627017326</v>
      </c>
      <c r="K11" s="71">
        <v>1.9327955318030519</v>
      </c>
      <c r="L11" s="106">
        <v>142.16302396200405</v>
      </c>
      <c r="M11" s="101">
        <v>30.494381200270126</v>
      </c>
      <c r="N11" s="109">
        <v>142.47215627017326</v>
      </c>
      <c r="O11" s="110">
        <v>1.9327955318030519</v>
      </c>
      <c r="P11" s="34"/>
      <c r="Q11" s="29"/>
    </row>
    <row r="12" spans="1:17" x14ac:dyDescent="0.25">
      <c r="A12" s="67" t="s">
        <v>603</v>
      </c>
      <c r="B12" s="68">
        <v>349.55323981493626</v>
      </c>
      <c r="C12" s="69">
        <v>1.9934028806985604</v>
      </c>
      <c r="D12" s="70">
        <v>0.15196374526258552</v>
      </c>
      <c r="E12" s="69">
        <v>2.5737664930918163</v>
      </c>
      <c r="F12" s="70">
        <v>2.2357907383419324E-2</v>
      </c>
      <c r="G12" s="71">
        <v>1.9180077340665187</v>
      </c>
      <c r="H12" s="94">
        <v>143.64430182489247</v>
      </c>
      <c r="I12" s="101">
        <v>3.4474811451019036</v>
      </c>
      <c r="J12" s="69">
        <v>142.54074710059683</v>
      </c>
      <c r="K12" s="71">
        <v>2.7039383001750394</v>
      </c>
      <c r="L12" s="106">
        <v>161.91121809983599</v>
      </c>
      <c r="M12" s="101">
        <v>40.145878801228505</v>
      </c>
      <c r="N12" s="109">
        <v>142.54074710059683</v>
      </c>
      <c r="O12" s="110">
        <v>2.7039383001750394</v>
      </c>
      <c r="P12" s="34"/>
      <c r="Q12" s="29"/>
    </row>
    <row r="13" spans="1:17" x14ac:dyDescent="0.25">
      <c r="A13" s="67" t="s">
        <v>604</v>
      </c>
      <c r="B13" s="68">
        <v>548.8711427390399</v>
      </c>
      <c r="C13" s="69">
        <v>2.7093693364712537</v>
      </c>
      <c r="D13" s="70">
        <v>0.14980074203302071</v>
      </c>
      <c r="E13" s="69">
        <v>2.7486627387303266</v>
      </c>
      <c r="F13" s="70">
        <v>2.2457993743862415E-2</v>
      </c>
      <c r="G13" s="71">
        <v>1.7863478592350108</v>
      </c>
      <c r="H13" s="94">
        <v>141.73595934932879</v>
      </c>
      <c r="I13" s="101">
        <v>3.6361735419064161</v>
      </c>
      <c r="J13" s="69">
        <v>143.17180453081016</v>
      </c>
      <c r="K13" s="71">
        <v>2.5293547424118685</v>
      </c>
      <c r="L13" s="106">
        <v>117.77019415038353</v>
      </c>
      <c r="M13" s="101">
        <v>49.250884722560976</v>
      </c>
      <c r="N13" s="109">
        <v>143.17180453081016</v>
      </c>
      <c r="O13" s="110">
        <v>2.5293547424118685</v>
      </c>
      <c r="P13" s="34"/>
      <c r="Q13" s="29"/>
    </row>
    <row r="14" spans="1:17" x14ac:dyDescent="0.25">
      <c r="A14" s="67" t="s">
        <v>605</v>
      </c>
      <c r="B14" s="68">
        <v>582.74691034826208</v>
      </c>
      <c r="C14" s="69">
        <v>2.5946477443387255</v>
      </c>
      <c r="D14" s="70">
        <v>0.15215919841371101</v>
      </c>
      <c r="E14" s="69">
        <v>2.1993663985962959</v>
      </c>
      <c r="F14" s="70">
        <v>2.2483944642843923E-2</v>
      </c>
      <c r="G14" s="71">
        <v>1.5304315240490567</v>
      </c>
      <c r="H14" s="94">
        <v>143.81656678009301</v>
      </c>
      <c r="I14" s="101">
        <v>2.9492693540286012</v>
      </c>
      <c r="J14" s="69">
        <v>143.33541821597311</v>
      </c>
      <c r="K14" s="71">
        <v>2.1694424543034359</v>
      </c>
      <c r="L14" s="106">
        <v>151.78039478052708</v>
      </c>
      <c r="M14" s="101">
        <v>37.009876429959924</v>
      </c>
      <c r="N14" s="109">
        <v>143.33541821597311</v>
      </c>
      <c r="O14" s="110">
        <v>2.1694424543034359</v>
      </c>
      <c r="P14" s="34"/>
    </row>
    <row r="15" spans="1:17" x14ac:dyDescent="0.25">
      <c r="A15" s="67" t="s">
        <v>606</v>
      </c>
      <c r="B15" s="68">
        <v>480.21749292971901</v>
      </c>
      <c r="C15" s="69">
        <v>1.9446554865619035</v>
      </c>
      <c r="D15" s="70">
        <v>0.15177430808942236</v>
      </c>
      <c r="E15" s="69">
        <v>1.9780809859717978</v>
      </c>
      <c r="F15" s="70">
        <v>2.2494171049397986E-2</v>
      </c>
      <c r="G15" s="71">
        <v>1.2426636405098035</v>
      </c>
      <c r="H15" s="94">
        <v>143.47731122850894</v>
      </c>
      <c r="I15" s="101">
        <v>2.6467068271424523</v>
      </c>
      <c r="J15" s="69">
        <v>143.39989191545823</v>
      </c>
      <c r="K15" s="71">
        <v>1.7623045400007413</v>
      </c>
      <c r="L15" s="106">
        <v>144.73546142124621</v>
      </c>
      <c r="M15" s="101">
        <v>36.09121397483743</v>
      </c>
      <c r="N15" s="109">
        <v>143.39989191545823</v>
      </c>
      <c r="O15" s="110">
        <v>1.7623045400007413</v>
      </c>
      <c r="P15" s="34"/>
    </row>
    <row r="16" spans="1:17" x14ac:dyDescent="0.25">
      <c r="A16" s="67" t="s">
        <v>607</v>
      </c>
      <c r="B16" s="68">
        <v>345.34305357106513</v>
      </c>
      <c r="C16" s="69">
        <v>4.0265615602070381</v>
      </c>
      <c r="D16" s="70">
        <v>0.15161048926729009</v>
      </c>
      <c r="E16" s="69">
        <v>2.64062175595229</v>
      </c>
      <c r="F16" s="70">
        <v>2.2498016484578994E-2</v>
      </c>
      <c r="G16" s="71">
        <v>1.531292331463602</v>
      </c>
      <c r="H16" s="94">
        <v>143.33288129542183</v>
      </c>
      <c r="I16" s="101">
        <v>3.5298926237923922</v>
      </c>
      <c r="J16" s="69">
        <v>143.42413579085098</v>
      </c>
      <c r="K16" s="71">
        <v>2.1719913233625761</v>
      </c>
      <c r="L16" s="106">
        <v>141.81502569525318</v>
      </c>
      <c r="M16" s="101">
        <v>50.499612583595635</v>
      </c>
      <c r="N16" s="109">
        <v>143.42413579085098</v>
      </c>
      <c r="O16" s="110">
        <v>2.1719913233625761</v>
      </c>
      <c r="P16" s="34"/>
    </row>
    <row r="17" spans="1:16" x14ac:dyDescent="0.25">
      <c r="A17" s="67" t="s">
        <v>608</v>
      </c>
      <c r="B17" s="68">
        <v>501.93008395059849</v>
      </c>
      <c r="C17" s="69">
        <v>2.7252289810793426</v>
      </c>
      <c r="D17" s="70">
        <v>0.15117548058895017</v>
      </c>
      <c r="E17" s="69">
        <v>2.9725405706518577</v>
      </c>
      <c r="F17" s="70">
        <v>2.2680518020420471E-2</v>
      </c>
      <c r="G17" s="71">
        <v>2.2677065205169238</v>
      </c>
      <c r="H17" s="94">
        <v>142.94925863049173</v>
      </c>
      <c r="I17" s="101">
        <v>3.9636904896268845</v>
      </c>
      <c r="J17" s="69">
        <v>144.57462751778741</v>
      </c>
      <c r="K17" s="71">
        <v>3.2420378270499839</v>
      </c>
      <c r="L17" s="106">
        <v>116.04445187266303</v>
      </c>
      <c r="M17" s="101">
        <v>45.331462241071058</v>
      </c>
      <c r="N17" s="109">
        <v>144.57462751778741</v>
      </c>
      <c r="O17" s="110">
        <v>3.2420378270499839</v>
      </c>
      <c r="P17" s="34"/>
    </row>
    <row r="18" spans="1:16" x14ac:dyDescent="0.25">
      <c r="A18" s="67" t="s">
        <v>609</v>
      </c>
      <c r="B18" s="68">
        <v>410.59283199216213</v>
      </c>
      <c r="C18" s="69">
        <v>2.2520540994606901</v>
      </c>
      <c r="D18" s="70">
        <v>0.15505987787474779</v>
      </c>
      <c r="E18" s="69">
        <v>2.4239643574241163</v>
      </c>
      <c r="F18" s="70">
        <v>2.2726898663496579E-2</v>
      </c>
      <c r="G18" s="71">
        <v>1.285652683309275</v>
      </c>
      <c r="H18" s="94">
        <v>146.36968568390054</v>
      </c>
      <c r="I18" s="101">
        <v>3.304095658511045</v>
      </c>
      <c r="J18" s="69">
        <v>144.86697889278886</v>
      </c>
      <c r="K18" s="71">
        <v>1.8417147865720125</v>
      </c>
      <c r="L18" s="106">
        <v>170.76760392801594</v>
      </c>
      <c r="M18" s="101">
        <v>47.989648666630544</v>
      </c>
      <c r="N18" s="109">
        <v>144.86697889278886</v>
      </c>
      <c r="O18" s="110">
        <v>1.8417147865720125</v>
      </c>
      <c r="P18" s="34"/>
    </row>
    <row r="19" spans="1:16" x14ac:dyDescent="0.25">
      <c r="A19" s="67" t="s">
        <v>610</v>
      </c>
      <c r="B19" s="68">
        <v>472.38042130393836</v>
      </c>
      <c r="C19" s="69">
        <v>2.7070847470871198</v>
      </c>
      <c r="D19" s="70">
        <v>0.25488704910741877</v>
      </c>
      <c r="E19" s="69">
        <v>9.1539145026391502</v>
      </c>
      <c r="F19" s="70">
        <v>2.2935497621476314E-2</v>
      </c>
      <c r="G19" s="71">
        <v>1.5043991796920908</v>
      </c>
      <c r="H19" s="94">
        <v>230.53822188375895</v>
      </c>
      <c r="I19" s="101">
        <v>18.881215430585385</v>
      </c>
      <c r="J19" s="69">
        <v>146.18167802222288</v>
      </c>
      <c r="K19" s="71">
        <v>2.1744089528179842</v>
      </c>
      <c r="L19" s="106">
        <v>1211.7405041374107</v>
      </c>
      <c r="M19" s="101">
        <v>178.05406311763545</v>
      </c>
      <c r="N19" s="109">
        <v>146.18167802222288</v>
      </c>
      <c r="O19" s="110">
        <v>2.1744089528179842</v>
      </c>
      <c r="P19" s="34"/>
    </row>
    <row r="20" spans="1:16" x14ac:dyDescent="0.25">
      <c r="A20" s="67"/>
      <c r="B20" s="68"/>
      <c r="C20" s="69"/>
      <c r="D20" s="70"/>
      <c r="E20" s="69"/>
      <c r="F20" s="70"/>
      <c r="G20" s="71"/>
      <c r="H20" s="94"/>
      <c r="I20" s="101"/>
      <c r="J20" s="69"/>
      <c r="K20" s="71"/>
      <c r="L20" s="106"/>
      <c r="M20" s="101"/>
      <c r="N20" s="71"/>
      <c r="O20" s="101"/>
      <c r="P20" s="34"/>
    </row>
    <row r="21" spans="1:16" x14ac:dyDescent="0.25">
      <c r="A21" s="67"/>
      <c r="B21" s="68"/>
      <c r="C21" s="69"/>
      <c r="D21" s="70"/>
      <c r="E21" s="69"/>
      <c r="F21" s="70"/>
      <c r="G21" s="71"/>
      <c r="H21" s="94"/>
      <c r="I21" s="101"/>
      <c r="J21" s="69"/>
      <c r="K21" s="71"/>
      <c r="L21" s="106"/>
      <c r="M21" s="101"/>
      <c r="N21" s="71"/>
      <c r="O21" s="101"/>
      <c r="P21" s="34"/>
    </row>
    <row r="22" spans="1:16" x14ac:dyDescent="0.25">
      <c r="A22" s="66" t="s">
        <v>635</v>
      </c>
    </row>
    <row r="23" spans="1:16" x14ac:dyDescent="0.25">
      <c r="A23" s="67" t="s">
        <v>573</v>
      </c>
      <c r="B23" s="68">
        <v>368.26474633384595</v>
      </c>
      <c r="C23" s="69">
        <v>1.1793539637447912</v>
      </c>
      <c r="D23" s="70">
        <v>0.17696926631353016</v>
      </c>
      <c r="E23" s="69">
        <v>2.3328206679580492</v>
      </c>
      <c r="F23" s="70">
        <v>2.615227257834107E-2</v>
      </c>
      <c r="G23" s="71">
        <v>1.4942360082618826</v>
      </c>
      <c r="H23" s="94">
        <v>165.44927253294051</v>
      </c>
      <c r="I23" s="101">
        <v>3.5616051788472447</v>
      </c>
      <c r="J23" s="69">
        <v>166.42159262132017</v>
      </c>
      <c r="K23" s="71">
        <v>2.4549070166303864</v>
      </c>
      <c r="L23" s="106">
        <v>151.55951186437511</v>
      </c>
      <c r="M23" s="101">
        <v>41.996397346904196</v>
      </c>
      <c r="N23" s="71">
        <v>166.42159262132017</v>
      </c>
      <c r="O23" s="101">
        <v>2.4549070166303864</v>
      </c>
    </row>
    <row r="24" spans="1:16" x14ac:dyDescent="0.25">
      <c r="A24" s="67" t="s">
        <v>574</v>
      </c>
      <c r="B24" s="68">
        <v>394.53923116857698</v>
      </c>
      <c r="C24" s="69">
        <v>0.96816328063604673</v>
      </c>
      <c r="D24" s="70">
        <v>0.18268578780322922</v>
      </c>
      <c r="E24" s="69">
        <v>2.1219092009730209</v>
      </c>
      <c r="F24" s="70">
        <v>2.6386637678728057E-2</v>
      </c>
      <c r="G24" s="71">
        <v>1.4475012967801182</v>
      </c>
      <c r="H24" s="94">
        <v>170.36903433427273</v>
      </c>
      <c r="I24" s="101">
        <v>3.3280791498876567</v>
      </c>
      <c r="J24" s="69">
        <v>167.89373476288276</v>
      </c>
      <c r="K24" s="71">
        <v>2.3988895429620811</v>
      </c>
      <c r="L24" s="106">
        <v>204.9056099075369</v>
      </c>
      <c r="M24" s="101">
        <v>36.002606044882256</v>
      </c>
      <c r="N24" s="71">
        <v>167.89373476288276</v>
      </c>
      <c r="O24" s="101">
        <v>2.3988895429620811</v>
      </c>
    </row>
    <row r="25" spans="1:16" x14ac:dyDescent="0.25">
      <c r="A25" s="67" t="s">
        <v>575</v>
      </c>
      <c r="B25" s="68">
        <v>203.86255177065149</v>
      </c>
      <c r="C25" s="69">
        <v>2.0861377291370751</v>
      </c>
      <c r="D25" s="70">
        <v>0.17905151493941768</v>
      </c>
      <c r="E25" s="69">
        <v>2.8749503696289906</v>
      </c>
      <c r="F25" s="70">
        <v>2.6789474828917213E-2</v>
      </c>
      <c r="G25" s="71">
        <v>1.608904003051101</v>
      </c>
      <c r="H25" s="94">
        <v>167.24406189533133</v>
      </c>
      <c r="I25" s="101">
        <v>4.4331072804183407</v>
      </c>
      <c r="J25" s="69">
        <v>170.42333281885399</v>
      </c>
      <c r="K25" s="71">
        <v>2.7060209521135619</v>
      </c>
      <c r="L25" s="106">
        <v>122.46383353641366</v>
      </c>
      <c r="M25" s="101">
        <v>56.120989785403111</v>
      </c>
      <c r="N25" s="71">
        <v>170.42333281885399</v>
      </c>
      <c r="O25" s="101">
        <v>2.7060209521135619</v>
      </c>
    </row>
    <row r="26" spans="1:16" x14ac:dyDescent="0.25">
      <c r="A26" s="67" t="s">
        <v>576</v>
      </c>
      <c r="B26" s="68">
        <v>170.17986969275469</v>
      </c>
      <c r="C26" s="69">
        <v>1.2790517139161051</v>
      </c>
      <c r="D26" s="70">
        <v>0.18509837632379605</v>
      </c>
      <c r="E26" s="69">
        <v>2.8938861764701262</v>
      </c>
      <c r="F26" s="70">
        <v>2.691178677853277E-2</v>
      </c>
      <c r="G26" s="71">
        <v>1.1561412664175035</v>
      </c>
      <c r="H26" s="94">
        <v>172.43822829472117</v>
      </c>
      <c r="I26" s="101">
        <v>4.5894698333633386</v>
      </c>
      <c r="J26" s="69">
        <v>171.19118888664224</v>
      </c>
      <c r="K26" s="71">
        <v>1.9531631241271583</v>
      </c>
      <c r="L26" s="106">
        <v>189.55523770753467</v>
      </c>
      <c r="M26" s="101">
        <v>61.734131252438345</v>
      </c>
      <c r="N26" s="71">
        <v>171.19118888664224</v>
      </c>
      <c r="O26" s="101">
        <v>1.9531631241271583</v>
      </c>
    </row>
    <row r="27" spans="1:16" x14ac:dyDescent="0.25">
      <c r="A27" s="67" t="s">
        <v>577</v>
      </c>
      <c r="B27" s="68">
        <v>525.87107505780386</v>
      </c>
      <c r="C27" s="69">
        <v>1.1151952822090974</v>
      </c>
      <c r="D27" s="70">
        <v>0.18290573722914821</v>
      </c>
      <c r="E27" s="69">
        <v>2.2214722995976692</v>
      </c>
      <c r="F27" s="70">
        <v>2.6962426593000698E-2</v>
      </c>
      <c r="G27" s="71">
        <v>1.2977192119447269</v>
      </c>
      <c r="H27" s="94">
        <v>170.55785215673444</v>
      </c>
      <c r="I27" s="101">
        <v>3.4877850446191019</v>
      </c>
      <c r="J27" s="69">
        <v>171.50907127311615</v>
      </c>
      <c r="K27" s="71">
        <v>2.1963592516139272</v>
      </c>
      <c r="L27" s="106">
        <v>157.39862153353178</v>
      </c>
      <c r="M27" s="101">
        <v>42.188885751019704</v>
      </c>
      <c r="N27" s="71">
        <v>171.50907127311615</v>
      </c>
      <c r="O27" s="101">
        <v>2.1963592516139272</v>
      </c>
    </row>
    <row r="28" spans="1:16" x14ac:dyDescent="0.25">
      <c r="A28" s="67" t="s">
        <v>578</v>
      </c>
      <c r="B28" s="68">
        <v>275.23859974455218</v>
      </c>
      <c r="C28" s="69">
        <v>1.4495746095921771</v>
      </c>
      <c r="D28" s="70">
        <v>0.17914209918372062</v>
      </c>
      <c r="E28" s="69">
        <v>2.5515052442984691</v>
      </c>
      <c r="F28" s="70">
        <v>2.7001904226902754E-2</v>
      </c>
      <c r="G28" s="71">
        <v>1.2878612565077334</v>
      </c>
      <c r="H28" s="94">
        <v>167.322068812195</v>
      </c>
      <c r="I28" s="101">
        <v>3.9360450905312518</v>
      </c>
      <c r="J28" s="69">
        <v>171.75687419284111</v>
      </c>
      <c r="K28" s="71">
        <v>2.1827824033511973</v>
      </c>
      <c r="L28" s="106">
        <v>105.02215059829419</v>
      </c>
      <c r="M28" s="101">
        <v>52.069733283179644</v>
      </c>
      <c r="N28" s="71">
        <v>171.75687419284111</v>
      </c>
      <c r="O28" s="101">
        <v>2.1827824033511973</v>
      </c>
    </row>
    <row r="29" spans="1:16" x14ac:dyDescent="0.25">
      <c r="A29" s="67" t="s">
        <v>579</v>
      </c>
      <c r="B29" s="68">
        <v>785.07425952430015</v>
      </c>
      <c r="C29" s="69">
        <v>1.0044211242878354</v>
      </c>
      <c r="D29" s="70">
        <v>0.18653057951370802</v>
      </c>
      <c r="E29" s="69">
        <v>2.329831207210308</v>
      </c>
      <c r="F29" s="70">
        <v>2.7192818362230194E-2</v>
      </c>
      <c r="G29" s="71">
        <v>1.5811082290694518</v>
      </c>
      <c r="H29" s="94">
        <v>173.66458794179485</v>
      </c>
      <c r="I29" s="101">
        <v>3.7190105900992023</v>
      </c>
      <c r="J29" s="69">
        <v>172.95511657906627</v>
      </c>
      <c r="K29" s="71">
        <v>2.6982493262302114</v>
      </c>
      <c r="L29" s="106">
        <v>183.31488394331873</v>
      </c>
      <c r="M29" s="101">
        <v>39.851803028162024</v>
      </c>
      <c r="N29" s="71">
        <v>172.95511657906627</v>
      </c>
      <c r="O29" s="101">
        <v>2.6982493262302114</v>
      </c>
    </row>
    <row r="30" spans="1:16" x14ac:dyDescent="0.25">
      <c r="A30" s="67" t="s">
        <v>580</v>
      </c>
      <c r="B30" s="68">
        <v>319.70782076289305</v>
      </c>
      <c r="C30" s="69">
        <v>1.5823035385486974</v>
      </c>
      <c r="D30" s="70">
        <v>0.18816381353837999</v>
      </c>
      <c r="E30" s="69">
        <v>2.4700806363310979</v>
      </c>
      <c r="F30" s="70">
        <v>2.7198934471633282E-2</v>
      </c>
      <c r="G30" s="71">
        <v>1.4414672517169662</v>
      </c>
      <c r="H30" s="94">
        <v>175.06128001045565</v>
      </c>
      <c r="I30" s="101">
        <v>3.9719433157393809</v>
      </c>
      <c r="J30" s="69">
        <v>172.9934996910911</v>
      </c>
      <c r="K30" s="71">
        <v>2.4604828218422625</v>
      </c>
      <c r="L30" s="106">
        <v>203.08428730936043</v>
      </c>
      <c r="M30" s="101">
        <v>46.538051718444009</v>
      </c>
      <c r="N30" s="71">
        <v>172.9934996910911</v>
      </c>
      <c r="O30" s="101">
        <v>2.4604828218422625</v>
      </c>
    </row>
    <row r="31" spans="1:16" x14ac:dyDescent="0.25">
      <c r="A31" s="67" t="s">
        <v>581</v>
      </c>
      <c r="B31" s="68">
        <v>320.93517497842015</v>
      </c>
      <c r="C31" s="69">
        <v>2.4585567712574972</v>
      </c>
      <c r="D31" s="70">
        <v>0.18287452002144544</v>
      </c>
      <c r="E31" s="69">
        <v>2.2779861738648055</v>
      </c>
      <c r="F31" s="70">
        <v>2.7216856675131639E-2</v>
      </c>
      <c r="G31" s="71">
        <v>1.1465420696354607</v>
      </c>
      <c r="H31" s="94">
        <v>170.53105556514387</v>
      </c>
      <c r="I31" s="101">
        <v>3.5759983729002727</v>
      </c>
      <c r="J31" s="69">
        <v>173.10597346325301</v>
      </c>
      <c r="K31" s="71">
        <v>1.9583217271066218</v>
      </c>
      <c r="L31" s="106">
        <v>134.97880046640046</v>
      </c>
      <c r="M31" s="101">
        <v>46.242522751516653</v>
      </c>
      <c r="N31" s="71">
        <v>173.10597346325301</v>
      </c>
      <c r="O31" s="101">
        <v>1.9583217271066218</v>
      </c>
    </row>
    <row r="32" spans="1:16" x14ac:dyDescent="0.25">
      <c r="A32" s="67" t="s">
        <v>582</v>
      </c>
      <c r="B32" s="68">
        <v>269.67334951599014</v>
      </c>
      <c r="C32" s="69">
        <v>1.6059227961203335</v>
      </c>
      <c r="D32" s="70">
        <v>0.18119691212014732</v>
      </c>
      <c r="E32" s="69">
        <v>2.532111323635597</v>
      </c>
      <c r="F32" s="70">
        <v>2.7406881969552911E-2</v>
      </c>
      <c r="G32" s="71">
        <v>1.5725261563880459</v>
      </c>
      <c r="H32" s="94">
        <v>169.08996973689182</v>
      </c>
      <c r="I32" s="101">
        <v>3.9440587884702154</v>
      </c>
      <c r="J32" s="69">
        <v>174.29838814567898</v>
      </c>
      <c r="K32" s="71">
        <v>2.7041655012187817</v>
      </c>
      <c r="L32" s="106">
        <v>96.832468510719337</v>
      </c>
      <c r="M32" s="101">
        <v>47.001227565978226</v>
      </c>
      <c r="N32" s="71">
        <v>174.29838814567898</v>
      </c>
      <c r="O32" s="101">
        <v>2.7041655012187817</v>
      </c>
    </row>
    <row r="33" spans="1:15" x14ac:dyDescent="0.25">
      <c r="A33" s="67" t="s">
        <v>583</v>
      </c>
      <c r="B33" s="68">
        <v>344.02325781235675</v>
      </c>
      <c r="C33" s="69">
        <v>1.5764633684509461</v>
      </c>
      <c r="D33" s="70">
        <v>0.1830805872155841</v>
      </c>
      <c r="E33" s="69">
        <v>2.4623640963042872</v>
      </c>
      <c r="F33" s="70">
        <v>2.7420022946912988E-2</v>
      </c>
      <c r="G33" s="71">
        <v>1.7602121859387718</v>
      </c>
      <c r="H33" s="94">
        <v>170.7079288596959</v>
      </c>
      <c r="I33" s="101">
        <v>3.8691204617125692</v>
      </c>
      <c r="J33" s="69">
        <v>174.38084003748466</v>
      </c>
      <c r="K33" s="71">
        <v>3.0283289574456234</v>
      </c>
      <c r="L33" s="106">
        <v>120.10226776550155</v>
      </c>
      <c r="M33" s="101">
        <v>40.60450741961769</v>
      </c>
      <c r="N33" s="71">
        <v>174.38084003748466</v>
      </c>
      <c r="O33" s="101">
        <v>3.0283289574456234</v>
      </c>
    </row>
    <row r="34" spans="1:15" x14ac:dyDescent="0.25">
      <c r="A34" s="67" t="s">
        <v>584</v>
      </c>
      <c r="B34" s="68">
        <v>345.29396574621398</v>
      </c>
      <c r="C34" s="69">
        <v>1.0617855581151392</v>
      </c>
      <c r="D34" s="70">
        <v>0.18443595952285274</v>
      </c>
      <c r="E34" s="69">
        <v>2.8318926607377577</v>
      </c>
      <c r="F34" s="70">
        <v>2.7495648746951533E-2</v>
      </c>
      <c r="G34" s="71">
        <v>1.743224351891431</v>
      </c>
      <c r="H34" s="94">
        <v>171.87051606433326</v>
      </c>
      <c r="I34" s="101">
        <v>4.4775818051620035</v>
      </c>
      <c r="J34" s="69">
        <v>174.85532688561887</v>
      </c>
      <c r="K34" s="71">
        <v>3.007152832808913</v>
      </c>
      <c r="L34" s="106">
        <v>131.00720150678123</v>
      </c>
      <c r="M34" s="101">
        <v>52.494788268158601</v>
      </c>
      <c r="N34" s="71">
        <v>174.85532688561887</v>
      </c>
      <c r="O34" s="101">
        <v>3.007152832808913</v>
      </c>
    </row>
    <row r="35" spans="1:15" x14ac:dyDescent="0.25">
      <c r="A35" s="67" t="s">
        <v>585</v>
      </c>
      <c r="B35" s="68">
        <v>152.43928490277139</v>
      </c>
      <c r="C35" s="69">
        <v>1.8795768472075098</v>
      </c>
      <c r="D35" s="70">
        <v>0.1836919679539539</v>
      </c>
      <c r="E35" s="69">
        <v>2.7237950468448653</v>
      </c>
      <c r="F35" s="70">
        <v>2.7501003093929218E-2</v>
      </c>
      <c r="G35" s="71">
        <v>1.5860214394895347</v>
      </c>
      <c r="H35" s="94">
        <v>171.23251298441926</v>
      </c>
      <c r="I35" s="101">
        <v>4.2919869156303605</v>
      </c>
      <c r="J35" s="69">
        <v>174.88891948370053</v>
      </c>
      <c r="K35" s="71">
        <v>2.7364881113920347</v>
      </c>
      <c r="L35" s="106">
        <v>121.03237033069109</v>
      </c>
      <c r="M35" s="101">
        <v>52.16116153567846</v>
      </c>
      <c r="N35" s="71">
        <v>174.88891948370053</v>
      </c>
      <c r="O35" s="101">
        <v>2.7364881113920347</v>
      </c>
    </row>
    <row r="36" spans="1:15" x14ac:dyDescent="0.25">
      <c r="A36" s="67" t="s">
        <v>586</v>
      </c>
      <c r="B36" s="68">
        <v>291.92786156619042</v>
      </c>
      <c r="C36" s="69">
        <v>1.5698332869021372</v>
      </c>
      <c r="D36" s="70">
        <v>0.19236388386882788</v>
      </c>
      <c r="E36" s="69">
        <v>2.6318979511782419</v>
      </c>
      <c r="F36" s="70">
        <v>2.7683847064974204E-2</v>
      </c>
      <c r="G36" s="71">
        <v>1.6100359060672031</v>
      </c>
      <c r="H36" s="94">
        <v>178.64425421055952</v>
      </c>
      <c r="I36" s="101">
        <v>4.311379880541736</v>
      </c>
      <c r="J36" s="69">
        <v>176.03595788375284</v>
      </c>
      <c r="K36" s="71">
        <v>2.795894020018082</v>
      </c>
      <c r="L36" s="106">
        <v>213.27569511412764</v>
      </c>
      <c r="M36" s="101">
        <v>48.250892704767764</v>
      </c>
      <c r="N36" s="71">
        <v>176.03595788375284</v>
      </c>
      <c r="O36" s="101">
        <v>2.795894020018082</v>
      </c>
    </row>
    <row r="37" spans="1:15" x14ac:dyDescent="0.25">
      <c r="A37" s="67" t="s">
        <v>587</v>
      </c>
      <c r="B37" s="68">
        <v>329.95904928843618</v>
      </c>
      <c r="C37" s="69">
        <v>1.9073932593761114</v>
      </c>
      <c r="D37" s="70">
        <v>0.1865975290556624</v>
      </c>
      <c r="E37" s="69">
        <v>2.2928004064740888</v>
      </c>
      <c r="F37" s="70">
        <v>2.7739690982624091E-2</v>
      </c>
      <c r="G37" s="71">
        <v>1.38280126553886</v>
      </c>
      <c r="H37" s="94">
        <v>173.72187893261517</v>
      </c>
      <c r="I37" s="101">
        <v>3.6610064292520548</v>
      </c>
      <c r="J37" s="69">
        <v>176.38624386243097</v>
      </c>
      <c r="K37" s="71">
        <v>2.4060047676998977</v>
      </c>
      <c r="L37" s="106">
        <v>137.6067610352784</v>
      </c>
      <c r="M37" s="101">
        <v>42.947897878772828</v>
      </c>
      <c r="N37" s="71">
        <v>176.38624386243097</v>
      </c>
      <c r="O37" s="101">
        <v>2.4060047676998977</v>
      </c>
    </row>
    <row r="39" spans="1:15" x14ac:dyDescent="0.25">
      <c r="A39" s="66" t="s">
        <v>636</v>
      </c>
    </row>
    <row r="40" spans="1:15" x14ac:dyDescent="0.25">
      <c r="A40" s="67" t="s">
        <v>598</v>
      </c>
      <c r="B40" s="68">
        <v>285.39240607588886</v>
      </c>
      <c r="C40" s="69">
        <v>1.4392959909576397</v>
      </c>
      <c r="D40" s="70">
        <v>0.1891614192593388</v>
      </c>
      <c r="E40" s="69">
        <v>2.4957549120839535</v>
      </c>
      <c r="F40" s="70">
        <v>2.7577714144254521E-2</v>
      </c>
      <c r="G40" s="71">
        <v>1.4996478159920341</v>
      </c>
      <c r="H40" s="94">
        <v>175.91345790212688</v>
      </c>
      <c r="I40" s="101">
        <v>4.0311214252030823</v>
      </c>
      <c r="J40" s="69">
        <v>175.37017715896567</v>
      </c>
      <c r="K40" s="71">
        <v>2.5944845994035006</v>
      </c>
      <c r="L40" s="106">
        <v>183.19957670685599</v>
      </c>
      <c r="M40" s="101">
        <v>46.451827006509006</v>
      </c>
      <c r="N40" s="71">
        <v>175.37017715896567</v>
      </c>
      <c r="O40" s="101">
        <v>2.5944845994035006</v>
      </c>
    </row>
    <row r="41" spans="1:15" x14ac:dyDescent="0.25">
      <c r="A41" s="67" t="s">
        <v>605</v>
      </c>
      <c r="B41" s="68">
        <v>176.27544324229135</v>
      </c>
      <c r="C41" s="69">
        <v>2.041314327566055</v>
      </c>
      <c r="D41" s="70">
        <v>0.18572089405712847</v>
      </c>
      <c r="E41" s="69">
        <v>3.3119319190838294</v>
      </c>
      <c r="F41" s="70">
        <v>2.779677297745576E-2</v>
      </c>
      <c r="G41" s="71">
        <v>2.0367088325195031</v>
      </c>
      <c r="H41" s="94">
        <v>172.97145660039681</v>
      </c>
      <c r="I41" s="101">
        <v>5.2673660481284088</v>
      </c>
      <c r="J41" s="69">
        <v>176.74427612074575</v>
      </c>
      <c r="K41" s="71">
        <v>3.5508663517148733</v>
      </c>
      <c r="L41" s="106">
        <v>121.66847497235671</v>
      </c>
      <c r="M41" s="101">
        <v>61.538989839199203</v>
      </c>
      <c r="N41" s="71">
        <v>176.74427612074575</v>
      </c>
      <c r="O41" s="101">
        <v>3.5508663517148733</v>
      </c>
    </row>
    <row r="42" spans="1:15" x14ac:dyDescent="0.25">
      <c r="A42" s="67" t="s">
        <v>608</v>
      </c>
      <c r="B42" s="68">
        <v>135.7899205658056</v>
      </c>
      <c r="C42" s="69">
        <v>2.2518578748578704</v>
      </c>
      <c r="D42" s="70">
        <v>0.19372749322228228</v>
      </c>
      <c r="E42" s="69">
        <v>3.0912320732279057</v>
      </c>
      <c r="F42" s="70">
        <v>2.8136254013133129E-2</v>
      </c>
      <c r="G42" s="71">
        <v>1.7283802313689411</v>
      </c>
      <c r="H42" s="94">
        <v>179.80480153308469</v>
      </c>
      <c r="I42" s="101">
        <v>5.0939095293876022</v>
      </c>
      <c r="J42" s="69">
        <v>178.87317366177257</v>
      </c>
      <c r="K42" s="71">
        <v>3.0491102709964508</v>
      </c>
      <c r="L42" s="106">
        <v>192.0916926830717</v>
      </c>
      <c r="M42" s="101">
        <v>59.611521998096748</v>
      </c>
      <c r="N42" s="71">
        <v>178.87317366177257</v>
      </c>
      <c r="O42" s="101">
        <v>3.0491102709964508</v>
      </c>
    </row>
    <row r="43" spans="1:15" x14ac:dyDescent="0.25">
      <c r="A43" s="67" t="s">
        <v>599</v>
      </c>
      <c r="B43" s="68">
        <v>142.56034811125198</v>
      </c>
      <c r="C43" s="69">
        <v>2.06361928711173</v>
      </c>
      <c r="D43" s="70">
        <v>0.18904246862798635</v>
      </c>
      <c r="E43" s="69">
        <v>3.1036024987051092</v>
      </c>
      <c r="F43" s="70">
        <v>2.8186618947579959E-2</v>
      </c>
      <c r="G43" s="71">
        <v>1.1434781691187832</v>
      </c>
      <c r="H43" s="94">
        <v>175.81188506729529</v>
      </c>
      <c r="I43" s="101">
        <v>5.0102747470154299</v>
      </c>
      <c r="J43" s="69">
        <v>179.18895405991225</v>
      </c>
      <c r="K43" s="71">
        <v>2.0207711554153178</v>
      </c>
      <c r="L43" s="106">
        <v>130.64261548424798</v>
      </c>
      <c r="M43" s="101">
        <v>67.883696040479691</v>
      </c>
      <c r="N43" s="71">
        <v>179.18895405991225</v>
      </c>
      <c r="O43" s="101">
        <v>2.0207711554153178</v>
      </c>
    </row>
    <row r="44" spans="1:15" x14ac:dyDescent="0.25">
      <c r="A44" s="67" t="s">
        <v>606</v>
      </c>
      <c r="B44" s="68">
        <v>174.33593101436026</v>
      </c>
      <c r="C44" s="69">
        <v>2.3335526747437125</v>
      </c>
      <c r="D44" s="70">
        <v>0.1911010817128502</v>
      </c>
      <c r="E44" s="69">
        <v>2.9247153424073162</v>
      </c>
      <c r="F44" s="70">
        <v>2.8257258981298345E-2</v>
      </c>
      <c r="G44" s="71">
        <v>1.4427487817581413</v>
      </c>
      <c r="H44" s="94">
        <v>177.568318086229</v>
      </c>
      <c r="I44" s="101">
        <v>4.7646524584386327</v>
      </c>
      <c r="J44" s="69">
        <v>179.6318301532053</v>
      </c>
      <c r="K44" s="71">
        <v>2.5558607723245501</v>
      </c>
      <c r="L44" s="106">
        <v>150.17609477887666</v>
      </c>
      <c r="M44" s="101">
        <v>59.651669501368588</v>
      </c>
      <c r="N44" s="71">
        <v>179.6318301532053</v>
      </c>
      <c r="O44" s="101">
        <v>2.5558607723245501</v>
      </c>
    </row>
    <row r="45" spans="1:15" x14ac:dyDescent="0.25">
      <c r="A45" s="67" t="s">
        <v>601</v>
      </c>
      <c r="B45" s="68">
        <v>136.4182603414522</v>
      </c>
      <c r="C45" s="69">
        <v>2.0867275390092712</v>
      </c>
      <c r="D45" s="70">
        <v>0.19104675203558089</v>
      </c>
      <c r="E45" s="69">
        <v>2.8162244405321473</v>
      </c>
      <c r="F45" s="70">
        <v>2.8269019192645659E-2</v>
      </c>
      <c r="G45" s="71">
        <v>1.6509377108942571</v>
      </c>
      <c r="H45" s="94">
        <v>177.52200237666963</v>
      </c>
      <c r="I45" s="101">
        <v>4.5868123965622516</v>
      </c>
      <c r="J45" s="69">
        <v>179.70555757795893</v>
      </c>
      <c r="K45" s="71">
        <v>2.9258557630475082</v>
      </c>
      <c r="L45" s="106">
        <v>148.53069534741184</v>
      </c>
      <c r="M45" s="101">
        <v>53.481008914031619</v>
      </c>
      <c r="N45" s="71">
        <v>179.70555757795893</v>
      </c>
      <c r="O45" s="101">
        <v>2.9258557630475082</v>
      </c>
    </row>
    <row r="46" spans="1:15" x14ac:dyDescent="0.25">
      <c r="A46" s="67" t="s">
        <v>603</v>
      </c>
      <c r="B46" s="68">
        <v>535.14549878144521</v>
      </c>
      <c r="C46" s="69">
        <v>1.9318644062219608</v>
      </c>
      <c r="D46" s="70">
        <v>0.19256859517225436</v>
      </c>
      <c r="E46" s="69">
        <v>2.2121568192113714</v>
      </c>
      <c r="F46" s="70">
        <v>2.8303730455528746E-2</v>
      </c>
      <c r="G46" s="71">
        <v>1.3945684212574923</v>
      </c>
      <c r="H46" s="94">
        <v>178.8185655511501</v>
      </c>
      <c r="I46" s="101">
        <v>3.6270184289478351</v>
      </c>
      <c r="J46" s="69">
        <v>179.92316541837042</v>
      </c>
      <c r="K46" s="71">
        <v>2.4744593400437793</v>
      </c>
      <c r="L46" s="106">
        <v>164.21890106631938</v>
      </c>
      <c r="M46" s="101">
        <v>40.165758832260117</v>
      </c>
      <c r="N46" s="71">
        <v>179.92316541837042</v>
      </c>
      <c r="O46" s="101">
        <v>2.4744593400437793</v>
      </c>
    </row>
    <row r="47" spans="1:15" x14ac:dyDescent="0.25">
      <c r="A47" s="67" t="s">
        <v>604</v>
      </c>
      <c r="B47" s="68">
        <v>160.72819019302955</v>
      </c>
      <c r="C47" s="69">
        <v>1.8952968071796668</v>
      </c>
      <c r="D47" s="70">
        <v>0.19228152388032341</v>
      </c>
      <c r="E47" s="69">
        <v>3.2087633710621351</v>
      </c>
      <c r="F47" s="70">
        <v>2.8403700838710265E-2</v>
      </c>
      <c r="G47" s="71">
        <v>1.7486572670915963</v>
      </c>
      <c r="H47" s="94">
        <v>178.57411637257707</v>
      </c>
      <c r="I47" s="101">
        <v>5.2544857699190715</v>
      </c>
      <c r="J47" s="69">
        <v>180.54984715893798</v>
      </c>
      <c r="K47" s="71">
        <v>3.1133950837628248</v>
      </c>
      <c r="L47" s="106">
        <v>152.52302219491014</v>
      </c>
      <c r="M47" s="101">
        <v>63.046006326841997</v>
      </c>
      <c r="N47" s="71">
        <v>180.54984715893798</v>
      </c>
      <c r="O47" s="101">
        <v>3.1133950837628248</v>
      </c>
    </row>
    <row r="48" spans="1:15" x14ac:dyDescent="0.25">
      <c r="A48" s="67" t="s">
        <v>596</v>
      </c>
      <c r="B48" s="68">
        <v>101.65049749098711</v>
      </c>
      <c r="C48" s="69">
        <v>2.1185731259091782</v>
      </c>
      <c r="D48" s="70">
        <v>0.19393512868154908</v>
      </c>
      <c r="E48" s="69">
        <v>3.4930319078503755</v>
      </c>
      <c r="F48" s="70">
        <v>2.8420337603408626E-2</v>
      </c>
      <c r="G48" s="71">
        <v>1.6061466564380846</v>
      </c>
      <c r="H48" s="94">
        <v>179.98140062643407</v>
      </c>
      <c r="I48" s="101">
        <v>5.7611989943692805</v>
      </c>
      <c r="J48" s="69">
        <v>180.65413170043846</v>
      </c>
      <c r="K48" s="71">
        <v>2.8612908633444221</v>
      </c>
      <c r="L48" s="106">
        <v>171.1337171364697</v>
      </c>
      <c r="M48" s="101">
        <v>72.442078065112057</v>
      </c>
      <c r="N48" s="71">
        <v>180.65413170043846</v>
      </c>
      <c r="O48" s="101">
        <v>2.8612908633444221</v>
      </c>
    </row>
    <row r="49" spans="1:15" x14ac:dyDescent="0.25">
      <c r="A49" s="67" t="s">
        <v>610</v>
      </c>
      <c r="B49" s="68">
        <v>114.54287404521259</v>
      </c>
      <c r="C49" s="69">
        <v>1.8880672391020976</v>
      </c>
      <c r="D49" s="70">
        <v>0.19540374597139643</v>
      </c>
      <c r="E49" s="69">
        <v>3.0337543239667117</v>
      </c>
      <c r="F49" s="70">
        <v>2.8522646517969784E-2</v>
      </c>
      <c r="G49" s="71">
        <v>1.392618404446655</v>
      </c>
      <c r="H49" s="94">
        <v>181.22961979822517</v>
      </c>
      <c r="I49" s="101">
        <v>5.0353788551843195</v>
      </c>
      <c r="J49" s="69">
        <v>181.2953994880418</v>
      </c>
      <c r="K49" s="71">
        <v>2.4895813307250876</v>
      </c>
      <c r="L49" s="106">
        <v>180.34942634195971</v>
      </c>
      <c r="M49" s="101">
        <v>62.832714687182587</v>
      </c>
      <c r="N49" s="71">
        <v>181.2953994880418</v>
      </c>
      <c r="O49" s="101">
        <v>2.4895813307250876</v>
      </c>
    </row>
    <row r="50" spans="1:15" x14ac:dyDescent="0.25">
      <c r="A50" s="67" t="s">
        <v>602</v>
      </c>
      <c r="B50" s="68">
        <v>136.91240097359852</v>
      </c>
      <c r="C50" s="69">
        <v>2.079513852703899</v>
      </c>
      <c r="D50" s="70">
        <v>0.19363455753477238</v>
      </c>
      <c r="E50" s="69">
        <v>2.8644150029074984</v>
      </c>
      <c r="F50" s="70">
        <v>2.8594857614325769E-2</v>
      </c>
      <c r="G50" s="71">
        <v>1.5069834620268205</v>
      </c>
      <c r="H50" s="94">
        <v>179.72574748080297</v>
      </c>
      <c r="I50" s="101">
        <v>4.7182446919732399</v>
      </c>
      <c r="J50" s="69">
        <v>181.74797707285293</v>
      </c>
      <c r="K50" s="71">
        <v>2.7006624546091444</v>
      </c>
      <c r="L50" s="106">
        <v>153.20691956587984</v>
      </c>
      <c r="M50" s="101">
        <v>57.055230527433821</v>
      </c>
      <c r="N50" s="71">
        <v>181.74797707285293</v>
      </c>
      <c r="O50" s="101">
        <v>2.7006624546091444</v>
      </c>
    </row>
    <row r="51" spans="1:15" x14ac:dyDescent="0.25">
      <c r="A51" s="67" t="s">
        <v>600</v>
      </c>
      <c r="B51" s="68">
        <v>284.77109961890346</v>
      </c>
      <c r="C51" s="69">
        <v>1.8841724119974852</v>
      </c>
      <c r="D51" s="70">
        <v>0.19168450813293825</v>
      </c>
      <c r="E51" s="69">
        <v>2.2432107615716106</v>
      </c>
      <c r="F51" s="70">
        <v>2.8654278781674803E-2</v>
      </c>
      <c r="G51" s="71">
        <v>0.98548873233938572</v>
      </c>
      <c r="H51" s="94">
        <v>178.06555234359803</v>
      </c>
      <c r="I51" s="101">
        <v>3.6637648903118532</v>
      </c>
      <c r="J51" s="69">
        <v>182.12037091591847</v>
      </c>
      <c r="K51" s="71">
        <v>1.7696603664564634</v>
      </c>
      <c r="L51" s="106">
        <v>124.54553781053518</v>
      </c>
      <c r="M51" s="101">
        <v>47.455564894150122</v>
      </c>
      <c r="N51" s="71">
        <v>182.12037091591847</v>
      </c>
      <c r="O51" s="101">
        <v>1.7696603664564634</v>
      </c>
    </row>
    <row r="52" spans="1:15" x14ac:dyDescent="0.25">
      <c r="A52" s="67" t="s">
        <v>607</v>
      </c>
      <c r="B52" s="68">
        <v>241.22362881743339</v>
      </c>
      <c r="C52" s="69">
        <v>1.5065359877281739</v>
      </c>
      <c r="D52" s="70">
        <v>0.19927391116345228</v>
      </c>
      <c r="E52" s="69">
        <v>2.647108857014846</v>
      </c>
      <c r="F52" s="70">
        <v>2.8726477401191681E-2</v>
      </c>
      <c r="G52" s="71">
        <v>1.6739227317294771</v>
      </c>
      <c r="H52" s="94">
        <v>184.51165114721161</v>
      </c>
      <c r="I52" s="101">
        <v>4.4661835875552924</v>
      </c>
      <c r="J52" s="69">
        <v>182.57281240354783</v>
      </c>
      <c r="K52" s="71">
        <v>3.0132564858091513</v>
      </c>
      <c r="L52" s="106">
        <v>209.40962460775449</v>
      </c>
      <c r="M52" s="101">
        <v>47.544733767966136</v>
      </c>
      <c r="N52" s="71">
        <v>182.57281240354783</v>
      </c>
      <c r="O52" s="101">
        <v>3.0132564858091513</v>
      </c>
    </row>
    <row r="53" spans="1:15" x14ac:dyDescent="0.25">
      <c r="A53" s="67" t="s">
        <v>609</v>
      </c>
      <c r="B53" s="68">
        <v>89.824678806807768</v>
      </c>
      <c r="C53" s="69">
        <v>1.9350411556633442</v>
      </c>
      <c r="D53" s="70">
        <v>0.19279530715090867</v>
      </c>
      <c r="E53" s="69">
        <v>3.4985445095548804</v>
      </c>
      <c r="F53" s="70">
        <v>2.8841021156737888E-2</v>
      </c>
      <c r="G53" s="71">
        <v>1.8773545995264169</v>
      </c>
      <c r="H53" s="94">
        <v>179.01157551626684</v>
      </c>
      <c r="I53" s="101">
        <v>5.7418584264568153</v>
      </c>
      <c r="J53" s="69">
        <v>183.29054972347043</v>
      </c>
      <c r="K53" s="71">
        <v>3.3925551624193986</v>
      </c>
      <c r="L53" s="106">
        <v>122.85513801165062</v>
      </c>
      <c r="M53" s="101">
        <v>69.564234850160091</v>
      </c>
      <c r="N53" s="71">
        <v>183.29054972347043</v>
      </c>
      <c r="O53" s="101">
        <v>3.3925551624193986</v>
      </c>
    </row>
    <row r="54" spans="1:15" x14ac:dyDescent="0.25">
      <c r="A54" s="67" t="s">
        <v>597</v>
      </c>
      <c r="B54" s="68">
        <v>141.01748897503995</v>
      </c>
      <c r="C54" s="69">
        <v>2.1840024514286571</v>
      </c>
      <c r="D54" s="70">
        <v>0.19517033937950171</v>
      </c>
      <c r="E54" s="69">
        <v>3.5841942247701928</v>
      </c>
      <c r="F54" s="70">
        <v>2.8848374453557139E-2</v>
      </c>
      <c r="G54" s="71">
        <v>2.1745427095475764</v>
      </c>
      <c r="H54" s="94">
        <v>181.03134349285256</v>
      </c>
      <c r="I54" s="101">
        <v>5.9430641266928177</v>
      </c>
      <c r="J54" s="69">
        <v>183.33662314640981</v>
      </c>
      <c r="K54" s="71">
        <v>3.9305757651660542</v>
      </c>
      <c r="L54" s="106">
        <v>151.05476749275184</v>
      </c>
      <c r="M54" s="101">
        <v>66.785008702630904</v>
      </c>
      <c r="N54" s="71">
        <v>183.33662314640981</v>
      </c>
      <c r="O54" s="101">
        <v>3.9305757651660542</v>
      </c>
    </row>
    <row r="55" spans="1:15" x14ac:dyDescent="0.25">
      <c r="A55" s="67"/>
      <c r="B55" s="68"/>
      <c r="C55" s="69"/>
      <c r="D55" s="70"/>
      <c r="E55" s="69"/>
      <c r="F55" s="70"/>
      <c r="G55" s="71"/>
      <c r="H55" s="94"/>
      <c r="I55" s="101"/>
      <c r="J55" s="69"/>
      <c r="K55" s="71"/>
      <c r="L55" s="106"/>
      <c r="M55" s="101"/>
      <c r="N55" s="71"/>
      <c r="O55" s="101"/>
    </row>
    <row r="56" spans="1:15" x14ac:dyDescent="0.25">
      <c r="A56" s="67"/>
      <c r="B56" s="68"/>
      <c r="C56" s="69"/>
      <c r="D56" s="70"/>
      <c r="E56" s="69"/>
      <c r="F56" s="70"/>
      <c r="G56" s="71"/>
      <c r="H56" s="94"/>
      <c r="I56" s="101"/>
      <c r="J56" s="69"/>
      <c r="K56" s="71"/>
      <c r="L56" s="106"/>
      <c r="M56" s="101"/>
      <c r="N56" s="71"/>
      <c r="O56" s="101"/>
    </row>
    <row r="57" spans="1:15" x14ac:dyDescent="0.25">
      <c r="A57" s="30" t="s">
        <v>631</v>
      </c>
    </row>
    <row r="58" spans="1:15" x14ac:dyDescent="0.25">
      <c r="A58" s="81" t="s">
        <v>513</v>
      </c>
      <c r="B58" s="81">
        <v>79.309828314108898</v>
      </c>
      <c r="C58" s="82">
        <v>2.4032358659105766</v>
      </c>
      <c r="D58" s="83">
        <v>5.7600804951296262E-2</v>
      </c>
      <c r="E58" s="82">
        <v>176.1306106316716</v>
      </c>
      <c r="F58" s="83">
        <v>7.9150759631531049E-4</v>
      </c>
      <c r="G58" s="82">
        <v>117.21691805731521</v>
      </c>
      <c r="H58" s="95">
        <v>56.864447607535389</v>
      </c>
      <c r="I58" s="102">
        <v>97.703248247818095</v>
      </c>
      <c r="J58" s="82">
        <v>5.1003675704680767</v>
      </c>
      <c r="K58" s="82">
        <v>5.9761309355983121</v>
      </c>
      <c r="L58" s="95" t="s">
        <v>494</v>
      </c>
      <c r="M58" s="102" t="s">
        <v>494</v>
      </c>
      <c r="N58" s="82">
        <v>5.1003675704680767</v>
      </c>
      <c r="O58" s="102">
        <v>5.9761309355983121</v>
      </c>
    </row>
    <row r="59" spans="1:15" x14ac:dyDescent="0.25">
      <c r="A59" s="81" t="s">
        <v>517</v>
      </c>
      <c r="B59" s="81">
        <v>113.81759953424907</v>
      </c>
      <c r="C59" s="82">
        <v>2.2105317041326438</v>
      </c>
      <c r="D59" s="83">
        <v>2.3828663474767121E-2</v>
      </c>
      <c r="E59" s="82">
        <v>123.33302130130362</v>
      </c>
      <c r="F59" s="83">
        <v>8.4622439958276664E-4</v>
      </c>
      <c r="G59" s="82">
        <v>62.497914646364578</v>
      </c>
      <c r="H59" s="95">
        <v>23.911450263697333</v>
      </c>
      <c r="I59" s="102">
        <v>29.154191593063253</v>
      </c>
      <c r="J59" s="82">
        <v>5.4528061471719109</v>
      </c>
      <c r="K59" s="82">
        <v>3.4064495449151222</v>
      </c>
      <c r="L59" s="95">
        <v>2860.266379156074</v>
      </c>
      <c r="M59" s="102">
        <v>802.5145917748705</v>
      </c>
      <c r="N59" s="82">
        <v>5.4528061471719109</v>
      </c>
      <c r="O59" s="102">
        <v>3.4064495449151222</v>
      </c>
    </row>
    <row r="60" spans="1:15" x14ac:dyDescent="0.25">
      <c r="A60" s="81" t="s">
        <v>524</v>
      </c>
      <c r="B60" s="81">
        <v>47.535773162375584</v>
      </c>
      <c r="C60" s="82">
        <v>2.3664215268609072</v>
      </c>
      <c r="D60" s="83">
        <v>0.15147526352845392</v>
      </c>
      <c r="E60" s="82">
        <v>241.4007201273792</v>
      </c>
      <c r="F60" s="83">
        <v>8.5462597481761392E-4</v>
      </c>
      <c r="G60" s="82">
        <v>113.6251940307594</v>
      </c>
      <c r="H60" s="95">
        <v>143.21364481143996</v>
      </c>
      <c r="I60" s="102">
        <v>333.99096359757505</v>
      </c>
      <c r="J60" s="82">
        <v>5.5069201609979075</v>
      </c>
      <c r="K60" s="82">
        <v>6.2545787798187824</v>
      </c>
      <c r="L60" s="95" t="s">
        <v>494</v>
      </c>
      <c r="M60" s="102" t="s">
        <v>494</v>
      </c>
      <c r="N60" s="82">
        <v>5.5069201609979075</v>
      </c>
      <c r="O60" s="102">
        <v>6.2545787798187824</v>
      </c>
    </row>
    <row r="61" spans="1:15" x14ac:dyDescent="0.25">
      <c r="A61" s="81" t="s">
        <v>523</v>
      </c>
      <c r="B61" s="81">
        <v>128.41249658304312</v>
      </c>
      <c r="C61" s="82">
        <v>2.3054485842237318</v>
      </c>
      <c r="D61" s="83">
        <v>1.5383860724503087</v>
      </c>
      <c r="E61" s="82">
        <v>7114.589386267462</v>
      </c>
      <c r="F61" s="83">
        <v>9.1643941798793854E-4</v>
      </c>
      <c r="G61" s="82">
        <v>135.15184885613527</v>
      </c>
      <c r="H61" s="95">
        <v>945.85822666223305</v>
      </c>
      <c r="I61" s="102" t="e">
        <v>#NUM!</v>
      </c>
      <c r="J61" s="82">
        <v>5.9050426673258229</v>
      </c>
      <c r="K61" s="82">
        <v>7.9771242547968857</v>
      </c>
      <c r="L61" s="95" t="s">
        <v>494</v>
      </c>
      <c r="M61" s="102" t="s">
        <v>494</v>
      </c>
      <c r="N61" s="82">
        <v>5.9050426673258229</v>
      </c>
      <c r="O61" s="102">
        <v>7.9771242547968857</v>
      </c>
    </row>
    <row r="62" spans="1:15" x14ac:dyDescent="0.25">
      <c r="A62" s="81" t="s">
        <v>521</v>
      </c>
      <c r="B62" s="81">
        <v>75.274328689221974</v>
      </c>
      <c r="C62" s="82">
        <v>2.0835536734553557</v>
      </c>
      <c r="D62" s="83">
        <v>0.14689625655536082</v>
      </c>
      <c r="E62" s="82">
        <v>302.42096873650996</v>
      </c>
      <c r="F62" s="83">
        <v>9.3702208735894053E-4</v>
      </c>
      <c r="G62" s="82">
        <v>114.84259793220012</v>
      </c>
      <c r="H62" s="95">
        <v>139.16777825581536</v>
      </c>
      <c r="I62" s="102">
        <v>414.95978462233029</v>
      </c>
      <c r="J62" s="82">
        <v>6.0376042301931658</v>
      </c>
      <c r="K62" s="82">
        <v>6.9304982209628605</v>
      </c>
      <c r="L62" s="95" t="s">
        <v>494</v>
      </c>
      <c r="M62" s="102" t="s">
        <v>494</v>
      </c>
      <c r="N62" s="82">
        <v>6.0376042301931658</v>
      </c>
      <c r="O62" s="102">
        <v>6.9304982209628605</v>
      </c>
    </row>
    <row r="63" spans="1:15" x14ac:dyDescent="0.25">
      <c r="A63" s="81" t="s">
        <v>516</v>
      </c>
      <c r="B63" s="81">
        <v>140.12822135510618</v>
      </c>
      <c r="C63" s="82">
        <v>1.6672151077258657</v>
      </c>
      <c r="D63" s="83">
        <v>4.2919419595310017E-2</v>
      </c>
      <c r="E63" s="82">
        <v>221.64637331408579</v>
      </c>
      <c r="F63" s="83">
        <v>9.6056673614868719E-4</v>
      </c>
      <c r="G63" s="82">
        <v>56.02992750031688</v>
      </c>
      <c r="H63" s="95">
        <v>42.67037085462583</v>
      </c>
      <c r="I63" s="102">
        <v>92.875773958056357</v>
      </c>
      <c r="J63" s="82">
        <v>6.1892389179267617</v>
      </c>
      <c r="K63" s="82">
        <v>3.4661622054460022</v>
      </c>
      <c r="L63" s="95">
        <v>3589.2062273094625</v>
      </c>
      <c r="M63" s="102">
        <v>839.9370885224065</v>
      </c>
      <c r="N63" s="82">
        <v>6.1892389179267617</v>
      </c>
      <c r="O63" s="102">
        <v>3.4661622054460022</v>
      </c>
    </row>
    <row r="64" spans="1:15" x14ac:dyDescent="0.25">
      <c r="A64" s="81" t="s">
        <v>522</v>
      </c>
      <c r="B64" s="81">
        <v>122.09013775811169</v>
      </c>
      <c r="C64" s="82">
        <v>2.1854738426442539</v>
      </c>
      <c r="D64" s="83">
        <v>2.2843537709505982E-2</v>
      </c>
      <c r="E64" s="82">
        <v>162.18457489083846</v>
      </c>
      <c r="F64" s="83">
        <v>9.6796819762447629E-4</v>
      </c>
      <c r="G64" s="82">
        <v>89.26453635151141</v>
      </c>
      <c r="H64" s="95">
        <v>22.933980511538685</v>
      </c>
      <c r="I64" s="102">
        <v>36.794563168095621</v>
      </c>
      <c r="J64" s="82">
        <v>6.2369058404896647</v>
      </c>
      <c r="K64" s="82">
        <v>5.5646541284622764</v>
      </c>
      <c r="L64" s="95">
        <v>2568.9994363163673</v>
      </c>
      <c r="M64" s="102">
        <v>502.89151467252879</v>
      </c>
      <c r="N64" s="82">
        <v>6.2369058404896647</v>
      </c>
      <c r="O64" s="102">
        <v>5.5646541284622764</v>
      </c>
    </row>
    <row r="65" spans="1:15" x14ac:dyDescent="0.25">
      <c r="A65" s="81" t="s">
        <v>512</v>
      </c>
      <c r="B65" s="81">
        <v>144.8025302615261</v>
      </c>
      <c r="C65" s="82">
        <v>1.0859764766117965</v>
      </c>
      <c r="D65" s="83">
        <v>5.6584230406180769E-2</v>
      </c>
      <c r="E65" s="82">
        <v>194.93609476041169</v>
      </c>
      <c r="F65" s="83">
        <v>9.7620661252670012E-4</v>
      </c>
      <c r="G65" s="82">
        <v>43.905358550466431</v>
      </c>
      <c r="H65" s="95">
        <v>55.887983742954141</v>
      </c>
      <c r="I65" s="102">
        <v>106.38947926425794</v>
      </c>
      <c r="J65" s="82">
        <v>6.2899624994441679</v>
      </c>
      <c r="K65" s="82">
        <v>2.7602838913565031</v>
      </c>
      <c r="L65" s="95">
        <v>3983.6708787718635</v>
      </c>
      <c r="M65" s="102">
        <v>1143.8726516226391</v>
      </c>
      <c r="N65" s="82">
        <v>6.2899624994441679</v>
      </c>
      <c r="O65" s="102">
        <v>2.7602838913565031</v>
      </c>
    </row>
    <row r="66" spans="1:15" x14ac:dyDescent="0.25">
      <c r="A66" s="81" t="s">
        <v>514</v>
      </c>
      <c r="B66" s="81">
        <v>67.145527648888134</v>
      </c>
      <c r="C66" s="82">
        <v>2.3577343402604609</v>
      </c>
      <c r="D66" s="83">
        <v>-9.3672281585680209E-2</v>
      </c>
      <c r="E66" s="82">
        <v>313.78876237663263</v>
      </c>
      <c r="F66" s="83">
        <v>1.0441982521059725E-3</v>
      </c>
      <c r="G66" s="82">
        <v>142.88527866957895</v>
      </c>
      <c r="H66" s="95">
        <v>-99.867307955523287</v>
      </c>
      <c r="I66" s="102">
        <v>-341.63439494285785</v>
      </c>
      <c r="J66" s="82">
        <v>6.7278224420816821</v>
      </c>
      <c r="K66" s="82">
        <v>9.6080603482572311</v>
      </c>
      <c r="L66" s="95" t="s">
        <v>494</v>
      </c>
      <c r="M66" s="102" t="s">
        <v>494</v>
      </c>
      <c r="N66" s="82">
        <v>6.7278224420816821</v>
      </c>
      <c r="O66" s="102">
        <v>9.6080603482572311</v>
      </c>
    </row>
    <row r="67" spans="1:15" x14ac:dyDescent="0.25">
      <c r="A67" s="81" t="s">
        <v>493</v>
      </c>
      <c r="B67" s="81">
        <v>119.06255399268522</v>
      </c>
      <c r="C67" s="84">
        <v>2.8287839985152816</v>
      </c>
      <c r="D67" s="85">
        <v>2.2076050850244932E-3</v>
      </c>
      <c r="E67" s="86">
        <v>21.011411760042357</v>
      </c>
      <c r="F67" s="85">
        <v>1.0724881027724049E-3</v>
      </c>
      <c r="G67" s="86">
        <v>4.051996854989544</v>
      </c>
      <c r="H67" s="96">
        <v>2.2390941821200059</v>
      </c>
      <c r="I67" s="103">
        <v>0.46994698451183858</v>
      </c>
      <c r="J67" s="86">
        <v>6.9099977326642437</v>
      </c>
      <c r="K67" s="86">
        <v>0.27984288052212536</v>
      </c>
      <c r="L67" s="96" t="s">
        <v>494</v>
      </c>
      <c r="M67" s="103" t="s">
        <v>494</v>
      </c>
      <c r="N67" s="86">
        <v>6.9099977326642437</v>
      </c>
      <c r="O67" s="103">
        <v>0.27984288052212536</v>
      </c>
    </row>
    <row r="68" spans="1:15" x14ac:dyDescent="0.25">
      <c r="A68" s="81" t="s">
        <v>495</v>
      </c>
      <c r="B68" s="81">
        <v>103.57001777477261</v>
      </c>
      <c r="C68" s="84">
        <v>2.4491562337783703</v>
      </c>
      <c r="D68" s="85">
        <v>7.950901370387101E-3</v>
      </c>
      <c r="E68" s="86">
        <v>9.7628822778631115</v>
      </c>
      <c r="F68" s="85">
        <v>1.0855337965012736E-3</v>
      </c>
      <c r="G68" s="86">
        <v>4.6440488671980704</v>
      </c>
      <c r="H68" s="96">
        <v>8.0412849722371647</v>
      </c>
      <c r="I68" s="103">
        <v>0.78196089992281781</v>
      </c>
      <c r="J68" s="86">
        <v>6.9940050329376708</v>
      </c>
      <c r="K68" s="86">
        <v>0.32462887769072069</v>
      </c>
      <c r="L68" s="96">
        <v>334.9808995328508</v>
      </c>
      <c r="M68" s="103">
        <v>194.94944045151254</v>
      </c>
      <c r="N68" s="86">
        <v>6.9940050329376708</v>
      </c>
      <c r="O68" s="103">
        <v>0.32462887769072069</v>
      </c>
    </row>
    <row r="69" spans="1:15" x14ac:dyDescent="0.25">
      <c r="A69" s="81" t="s">
        <v>496</v>
      </c>
      <c r="B69" s="81">
        <v>158.58260201469588</v>
      </c>
      <c r="C69" s="84">
        <v>1.1675754577971866</v>
      </c>
      <c r="D69" s="85">
        <v>2.2606103450868676E-3</v>
      </c>
      <c r="E69" s="86">
        <v>52.949995283456403</v>
      </c>
      <c r="F69" s="85">
        <v>1.091513860506869E-3</v>
      </c>
      <c r="G69" s="86">
        <v>4.0275669733590611</v>
      </c>
      <c r="H69" s="96">
        <v>2.2927948518526717</v>
      </c>
      <c r="I69" s="103">
        <v>1.2126656925120443</v>
      </c>
      <c r="J69" s="86">
        <v>7.0325130854203124</v>
      </c>
      <c r="K69" s="86">
        <v>0.28308473533236711</v>
      </c>
      <c r="L69" s="96" t="s">
        <v>494</v>
      </c>
      <c r="M69" s="103" t="s">
        <v>494</v>
      </c>
      <c r="N69" s="86">
        <v>7.0325130854203124</v>
      </c>
      <c r="O69" s="103">
        <v>0.28308473533236711</v>
      </c>
    </row>
    <row r="70" spans="1:15" x14ac:dyDescent="0.25">
      <c r="A70" s="81" t="s">
        <v>497</v>
      </c>
      <c r="B70" s="81">
        <v>43.328158309770217</v>
      </c>
      <c r="C70" s="84">
        <v>3.098943894630406</v>
      </c>
      <c r="D70" s="85">
        <v>5.3533272510604404E-3</v>
      </c>
      <c r="E70" s="86">
        <v>11.176017349709367</v>
      </c>
      <c r="F70" s="85">
        <v>1.0933041512193738E-3</v>
      </c>
      <c r="G70" s="86">
        <v>7.8997247649467148</v>
      </c>
      <c r="H70" s="96">
        <v>5.4211800061301938</v>
      </c>
      <c r="I70" s="103">
        <v>0.60425757374512612</v>
      </c>
      <c r="J70" s="86">
        <v>7.0440414471737052</v>
      </c>
      <c r="K70" s="86">
        <v>0.55615597495410274</v>
      </c>
      <c r="L70" s="96" t="s">
        <v>494</v>
      </c>
      <c r="M70" s="103" t="s">
        <v>494</v>
      </c>
      <c r="N70" s="86">
        <v>7.0440414471737052</v>
      </c>
      <c r="O70" s="103">
        <v>0.55615597495410274</v>
      </c>
    </row>
    <row r="71" spans="1:15" x14ac:dyDescent="0.25">
      <c r="A71" s="81" t="s">
        <v>525</v>
      </c>
      <c r="B71" s="81">
        <v>174.25956897545117</v>
      </c>
      <c r="C71" s="82">
        <v>1.3390471037679046</v>
      </c>
      <c r="D71" s="83">
        <v>2.4365795839705825E-2</v>
      </c>
      <c r="E71" s="82">
        <v>187.44625290854225</v>
      </c>
      <c r="F71" s="83">
        <v>1.0942194008572912E-3</v>
      </c>
      <c r="G71" s="82">
        <v>51.322661187410851</v>
      </c>
      <c r="H71" s="95">
        <v>24.444012111755502</v>
      </c>
      <c r="I71" s="102">
        <v>45.302298681542879</v>
      </c>
      <c r="J71" s="82">
        <v>7.0499350791899316</v>
      </c>
      <c r="K71" s="82">
        <v>3.616236917097889</v>
      </c>
      <c r="L71" s="95">
        <v>2471.418461983716</v>
      </c>
      <c r="M71" s="102">
        <v>257.67207486618065</v>
      </c>
      <c r="N71" s="82">
        <v>7.0499350791899316</v>
      </c>
      <c r="O71" s="102">
        <v>3.616236917097889</v>
      </c>
    </row>
    <row r="72" spans="1:15" x14ac:dyDescent="0.25">
      <c r="A72" s="81" t="s">
        <v>530</v>
      </c>
      <c r="B72" s="81">
        <v>163.90604361084658</v>
      </c>
      <c r="C72" s="82">
        <v>2.1063611930857875</v>
      </c>
      <c r="D72" s="83">
        <v>1.372831544155082E-2</v>
      </c>
      <c r="E72" s="82">
        <v>123.84684282568065</v>
      </c>
      <c r="F72" s="83">
        <v>1.0981798745554414E-3</v>
      </c>
      <c r="G72" s="82">
        <v>45.97684780835128</v>
      </c>
      <c r="H72" s="95">
        <v>13.844682722045365</v>
      </c>
      <c r="I72" s="102">
        <v>17.03143530852563</v>
      </c>
      <c r="J72" s="82">
        <v>7.0754379767396909</v>
      </c>
      <c r="K72" s="82">
        <v>3.2512790347174865</v>
      </c>
      <c r="L72" s="95">
        <v>1439.5698122661559</v>
      </c>
      <c r="M72" s="102">
        <v>108.15167251915484</v>
      </c>
      <c r="N72" s="82">
        <v>7.0754379767396909</v>
      </c>
      <c r="O72" s="102">
        <v>3.2512790347174865</v>
      </c>
    </row>
    <row r="73" spans="1:15" x14ac:dyDescent="0.25">
      <c r="A73" s="81" t="s">
        <v>498</v>
      </c>
      <c r="B73" s="81">
        <v>221.75201564996743</v>
      </c>
      <c r="C73" s="84">
        <v>1.4806066532736619</v>
      </c>
      <c r="D73" s="85">
        <v>4.3899566848088585E-3</v>
      </c>
      <c r="E73" s="86">
        <v>8.8469254861315889</v>
      </c>
      <c r="F73" s="85">
        <v>1.1187120279340173E-3</v>
      </c>
      <c r="G73" s="86">
        <v>3.7370663828586141</v>
      </c>
      <c r="H73" s="96">
        <v>4.4477320740298767</v>
      </c>
      <c r="I73" s="103">
        <v>0.39262701257319099</v>
      </c>
      <c r="J73" s="86">
        <v>7.2076501913794306</v>
      </c>
      <c r="K73" s="86">
        <v>0.26920414761435962</v>
      </c>
      <c r="L73" s="96" t="s">
        <v>494</v>
      </c>
      <c r="M73" s="103" t="s">
        <v>494</v>
      </c>
      <c r="N73" s="86">
        <v>7.2076501913794306</v>
      </c>
      <c r="O73" s="103">
        <v>0.26920414761435962</v>
      </c>
    </row>
    <row r="74" spans="1:15" x14ac:dyDescent="0.25">
      <c r="A74" s="81" t="s">
        <v>499</v>
      </c>
      <c r="B74" s="81">
        <v>188.96575766991097</v>
      </c>
      <c r="C74" s="84">
        <v>2.5761033339324424</v>
      </c>
      <c r="D74" s="85">
        <v>4.020823814904601E-3</v>
      </c>
      <c r="E74" s="86">
        <v>14.991489386579559</v>
      </c>
      <c r="F74" s="85">
        <v>1.1251941874627493E-3</v>
      </c>
      <c r="G74" s="86">
        <v>3.6629821554381192</v>
      </c>
      <c r="H74" s="96">
        <v>4.0744904360538383</v>
      </c>
      <c r="I74" s="103">
        <v>0.6096029608991993</v>
      </c>
      <c r="J74" s="86">
        <v>7.2493900463360976</v>
      </c>
      <c r="K74" s="86">
        <v>0.26539460965861839</v>
      </c>
      <c r="L74" s="96" t="s">
        <v>494</v>
      </c>
      <c r="M74" s="103" t="s">
        <v>494</v>
      </c>
      <c r="N74" s="86">
        <v>7.2493900463360976</v>
      </c>
      <c r="O74" s="103">
        <v>0.26539460965861839</v>
      </c>
    </row>
    <row r="75" spans="1:15" x14ac:dyDescent="0.25">
      <c r="A75" s="81" t="s">
        <v>511</v>
      </c>
      <c r="B75" s="81">
        <v>123.76906220182524</v>
      </c>
      <c r="C75" s="82">
        <v>2.1487379027354434</v>
      </c>
      <c r="D75" s="83">
        <v>-8.9107075846616784E-2</v>
      </c>
      <c r="E75" s="82">
        <v>301.09392726667335</v>
      </c>
      <c r="F75" s="83">
        <v>1.1381774235414205E-3</v>
      </c>
      <c r="G75" s="82">
        <v>41.299605471082607</v>
      </c>
      <c r="H75" s="95">
        <v>-94.765624444896133</v>
      </c>
      <c r="I75" s="102">
        <v>-308.20147967506279</v>
      </c>
      <c r="J75" s="82">
        <v>7.3329907537906065</v>
      </c>
      <c r="K75" s="82">
        <v>3.0267746229595391</v>
      </c>
      <c r="L75" s="95" t="s">
        <v>494</v>
      </c>
      <c r="M75" s="102" t="s">
        <v>494</v>
      </c>
      <c r="N75" s="82">
        <v>7.3329907537906065</v>
      </c>
      <c r="O75" s="102">
        <v>3.0267746229595391</v>
      </c>
    </row>
    <row r="76" spans="1:15" x14ac:dyDescent="0.25">
      <c r="A76" s="81" t="s">
        <v>500</v>
      </c>
      <c r="B76" s="81">
        <v>391.6798387801565</v>
      </c>
      <c r="C76" s="84">
        <v>1.8316533414505842</v>
      </c>
      <c r="D76" s="85">
        <v>7.9394693941752942E-3</v>
      </c>
      <c r="E76" s="86">
        <v>6.6864691747803437</v>
      </c>
      <c r="F76" s="85">
        <v>1.1394450615547578E-3</v>
      </c>
      <c r="G76" s="86">
        <v>3.5714384467064022</v>
      </c>
      <c r="H76" s="96">
        <v>8.0297686367466437</v>
      </c>
      <c r="I76" s="103">
        <v>0.5347906734954897</v>
      </c>
      <c r="J76" s="86">
        <v>7.3411531779963912</v>
      </c>
      <c r="K76" s="86">
        <v>0.26203553629544052</v>
      </c>
      <c r="L76" s="96">
        <v>220.70024896750982</v>
      </c>
      <c r="M76" s="103">
        <v>130.86611760770504</v>
      </c>
      <c r="N76" s="86">
        <v>7.3411531779963912</v>
      </c>
      <c r="O76" s="103">
        <v>0.26203553629544052</v>
      </c>
    </row>
    <row r="77" spans="1:15" x14ac:dyDescent="0.25">
      <c r="A77" s="81" t="s">
        <v>501</v>
      </c>
      <c r="B77" s="81">
        <v>64.606167988362486</v>
      </c>
      <c r="C77" s="84">
        <v>2.2840312575315753</v>
      </c>
      <c r="D77" s="85">
        <v>7.5959153798115199E-3</v>
      </c>
      <c r="E77" s="86">
        <v>12.79752491547149</v>
      </c>
      <c r="F77" s="85">
        <v>1.1513213403920954E-3</v>
      </c>
      <c r="G77" s="86">
        <v>5.92729503830311</v>
      </c>
      <c r="H77" s="96">
        <v>7.6836184971093884</v>
      </c>
      <c r="I77" s="103">
        <v>0.97960219352570199</v>
      </c>
      <c r="J77" s="86">
        <v>7.4176250007847244</v>
      </c>
      <c r="K77" s="86">
        <v>0.43941166431962353</v>
      </c>
      <c r="L77" s="96">
        <v>92.869630563818234</v>
      </c>
      <c r="M77" s="103">
        <v>269.36742654142972</v>
      </c>
      <c r="N77" s="86">
        <v>7.4176250007847244</v>
      </c>
      <c r="O77" s="103">
        <v>0.43941166431962353</v>
      </c>
    </row>
    <row r="78" spans="1:15" x14ac:dyDescent="0.25">
      <c r="A78" s="81" t="s">
        <v>502</v>
      </c>
      <c r="B78" s="81">
        <v>190.01617247124432</v>
      </c>
      <c r="C78" s="84">
        <v>2.2302396128713755</v>
      </c>
      <c r="D78" s="85">
        <v>7.8240309599036783E-3</v>
      </c>
      <c r="E78" s="86">
        <v>7.5072737119813029</v>
      </c>
      <c r="F78" s="85">
        <v>1.1531475213766504E-3</v>
      </c>
      <c r="G78" s="86">
        <v>3.7882968988886123</v>
      </c>
      <c r="H78" s="96">
        <v>7.9134710354045437</v>
      </c>
      <c r="I78" s="103">
        <v>0.5917769714781711</v>
      </c>
      <c r="J78" s="86">
        <v>7.4293837709220565</v>
      </c>
      <c r="K78" s="86">
        <v>0.28128499593502587</v>
      </c>
      <c r="L78" s="96">
        <v>158.79588576593875</v>
      </c>
      <c r="M78" s="103">
        <v>151.79013000036929</v>
      </c>
      <c r="N78" s="86">
        <v>7.4293837709220565</v>
      </c>
      <c r="O78" s="103">
        <v>0.28128499593502587</v>
      </c>
    </row>
    <row r="79" spans="1:15" x14ac:dyDescent="0.25">
      <c r="A79" s="81" t="s">
        <v>503</v>
      </c>
      <c r="B79" s="81">
        <v>191.57025272660192</v>
      </c>
      <c r="C79" s="84">
        <v>2.6133587876910487</v>
      </c>
      <c r="D79" s="85">
        <v>2.232910447750354E-3</v>
      </c>
      <c r="E79" s="86">
        <v>20.344062759530331</v>
      </c>
      <c r="F79" s="85">
        <v>1.163164419335993E-3</v>
      </c>
      <c r="G79" s="86">
        <v>3.7240215533334484</v>
      </c>
      <c r="H79" s="96">
        <v>2.2647318962556562</v>
      </c>
      <c r="I79" s="103">
        <v>0.46022507118769274</v>
      </c>
      <c r="J79" s="86">
        <v>7.4938821448115149</v>
      </c>
      <c r="K79" s="86">
        <v>0.27891163923703344</v>
      </c>
      <c r="L79" s="96" t="s">
        <v>494</v>
      </c>
      <c r="M79" s="103" t="s">
        <v>494</v>
      </c>
      <c r="N79" s="86">
        <v>7.4938821448115149</v>
      </c>
      <c r="O79" s="103">
        <v>0.27891163923703344</v>
      </c>
    </row>
    <row r="80" spans="1:15" x14ac:dyDescent="0.25">
      <c r="A80" s="81" t="s">
        <v>504</v>
      </c>
      <c r="B80" s="81">
        <v>309.7261315354466</v>
      </c>
      <c r="C80" s="84">
        <v>1.4770426555912564</v>
      </c>
      <c r="D80" s="85">
        <v>6.3160805933596582E-3</v>
      </c>
      <c r="E80" s="86">
        <v>9.9990456114409767</v>
      </c>
      <c r="F80" s="85">
        <v>1.1809117283748749E-3</v>
      </c>
      <c r="G80" s="86">
        <v>3.3173904808158876</v>
      </c>
      <c r="H80" s="96">
        <v>6.3930728022922567</v>
      </c>
      <c r="I80" s="103">
        <v>0.63723814919203248</v>
      </c>
      <c r="J80" s="86">
        <v>7.6081547176918045</v>
      </c>
      <c r="K80" s="86">
        <v>0.25224332054447896</v>
      </c>
      <c r="L80" s="96" t="s">
        <v>494</v>
      </c>
      <c r="M80" s="103" t="s">
        <v>494</v>
      </c>
      <c r="N80" s="86">
        <v>7.6081547176918045</v>
      </c>
      <c r="O80" s="103">
        <v>0.25224332054447896</v>
      </c>
    </row>
    <row r="81" spans="1:15" x14ac:dyDescent="0.25">
      <c r="A81" s="81" t="s">
        <v>505</v>
      </c>
      <c r="B81" s="81">
        <v>68.935508623292876</v>
      </c>
      <c r="C81" s="84">
        <v>1.9541999522608484</v>
      </c>
      <c r="D81" s="85">
        <v>6.1571692044348966E-3</v>
      </c>
      <c r="E81" s="86">
        <v>11.671434459969042</v>
      </c>
      <c r="F81" s="85">
        <v>1.1861592235229449E-3</v>
      </c>
      <c r="G81" s="86">
        <v>7.1519756898540621</v>
      </c>
      <c r="H81" s="96">
        <v>6.2327169499743187</v>
      </c>
      <c r="I81" s="103">
        <v>0.7252195161653141</v>
      </c>
      <c r="J81" s="86">
        <v>7.6419422560839454</v>
      </c>
      <c r="K81" s="86">
        <v>0.54622602618815819</v>
      </c>
      <c r="L81" s="96" t="s">
        <v>494</v>
      </c>
      <c r="M81" s="103" t="s">
        <v>494</v>
      </c>
      <c r="N81" s="86">
        <v>7.6419422560839454</v>
      </c>
      <c r="O81" s="103">
        <v>0.54622602618815819</v>
      </c>
    </row>
    <row r="82" spans="1:15" x14ac:dyDescent="0.25">
      <c r="A82" s="81" t="s">
        <v>506</v>
      </c>
      <c r="B82" s="81">
        <v>68.559354617905782</v>
      </c>
      <c r="C82" s="84">
        <v>3.0403364364568142</v>
      </c>
      <c r="D82" s="85">
        <v>8.3046079073662449E-3</v>
      </c>
      <c r="E82" s="86">
        <v>11.32077042477057</v>
      </c>
      <c r="F82" s="85">
        <v>1.1919575275074945E-3</v>
      </c>
      <c r="G82" s="86">
        <v>7.6514872961532605</v>
      </c>
      <c r="H82" s="96">
        <v>8.3975370697579983</v>
      </c>
      <c r="I82" s="103">
        <v>0.94674582937714069</v>
      </c>
      <c r="J82" s="86">
        <v>7.6792761329629649</v>
      </c>
      <c r="K82" s="86">
        <v>0.58722900233010611</v>
      </c>
      <c r="L82" s="96">
        <v>220.47270396136128</v>
      </c>
      <c r="M82" s="103">
        <v>193.30509028556349</v>
      </c>
      <c r="N82" s="86">
        <v>7.6792761329629649</v>
      </c>
      <c r="O82" s="103">
        <v>0.58722900233010611</v>
      </c>
    </row>
    <row r="83" spans="1:15" x14ac:dyDescent="0.25">
      <c r="A83" s="81" t="s">
        <v>507</v>
      </c>
      <c r="B83" s="81">
        <v>228.41695654623396</v>
      </c>
      <c r="C83" s="84">
        <v>1.676312387992879</v>
      </c>
      <c r="D83" s="85">
        <v>7.2925140505139567E-3</v>
      </c>
      <c r="E83" s="86">
        <v>6.3290611680224131</v>
      </c>
      <c r="F83" s="85">
        <v>1.2018658044619418E-3</v>
      </c>
      <c r="G83" s="86">
        <v>4.1119797456610199</v>
      </c>
      <c r="H83" s="96">
        <v>7.3778263093803593</v>
      </c>
      <c r="I83" s="103">
        <v>0.46525484272821549</v>
      </c>
      <c r="J83" s="86">
        <v>7.7430726312699454</v>
      </c>
      <c r="K83" s="86">
        <v>0.31820243679515947</v>
      </c>
      <c r="L83" s="96" t="s">
        <v>494</v>
      </c>
      <c r="M83" s="103" t="s">
        <v>494</v>
      </c>
      <c r="N83" s="86">
        <v>7.7430726312699454</v>
      </c>
      <c r="O83" s="103">
        <v>0.31820243679515947</v>
      </c>
    </row>
    <row r="84" spans="1:15" x14ac:dyDescent="0.25">
      <c r="A84" s="81" t="s">
        <v>508</v>
      </c>
      <c r="B84" s="81">
        <v>178.06200538416149</v>
      </c>
      <c r="C84" s="84">
        <v>2.8999978646332689</v>
      </c>
      <c r="D84" s="85">
        <v>8.0305553830758332E-3</v>
      </c>
      <c r="E84" s="86">
        <v>7.1994953452194075</v>
      </c>
      <c r="F84" s="85">
        <v>1.2027698698849946E-3</v>
      </c>
      <c r="G84" s="86">
        <v>4.4966732263273883</v>
      </c>
      <c r="H84" s="96">
        <v>8.1215231454396708</v>
      </c>
      <c r="I84" s="103">
        <v>0.58237657580657753</v>
      </c>
      <c r="J84" s="86">
        <v>7.7488936127656753</v>
      </c>
      <c r="K84" s="86">
        <v>0.34823308654028784</v>
      </c>
      <c r="L84" s="96">
        <v>121.08922420904568</v>
      </c>
      <c r="M84" s="103">
        <v>132.56376790390516</v>
      </c>
      <c r="N84" s="86">
        <v>7.7488936127656753</v>
      </c>
      <c r="O84" s="103">
        <v>0.34823308654028784</v>
      </c>
    </row>
    <row r="85" spans="1:15" x14ac:dyDescent="0.25">
      <c r="A85" s="81" t="s">
        <v>509</v>
      </c>
      <c r="B85" s="81">
        <v>1031.6920700396479</v>
      </c>
      <c r="C85" s="84">
        <v>1.9368394399536422</v>
      </c>
      <c r="D85" s="85">
        <v>6.3233690223987206E-3</v>
      </c>
      <c r="E85" s="86">
        <v>4.7486250977823303</v>
      </c>
      <c r="F85" s="85">
        <v>1.2059715119177052E-3</v>
      </c>
      <c r="G85" s="86">
        <v>3.5550350359054455</v>
      </c>
      <c r="H85" s="96">
        <v>6.4004268739144496</v>
      </c>
      <c r="I85" s="103">
        <v>0.30297638290818885</v>
      </c>
      <c r="J85" s="86">
        <v>7.7695078961320023</v>
      </c>
      <c r="K85" s="86">
        <v>0.27604234526200599</v>
      </c>
      <c r="L85" s="96" t="s">
        <v>494</v>
      </c>
      <c r="M85" s="103" t="s">
        <v>494</v>
      </c>
      <c r="N85" s="86">
        <v>7.7695078961320023</v>
      </c>
      <c r="O85" s="103">
        <v>0.27604234526200599</v>
      </c>
    </row>
    <row r="86" spans="1:15" x14ac:dyDescent="0.25">
      <c r="A86" s="81" t="s">
        <v>510</v>
      </c>
      <c r="B86" s="81">
        <v>184.7275830562823</v>
      </c>
      <c r="C86" s="84">
        <v>2.4227880308770651</v>
      </c>
      <c r="D86" s="85">
        <v>2.9218306660814945E-3</v>
      </c>
      <c r="E86" s="86">
        <v>8.8439688678948745</v>
      </c>
      <c r="F86" s="85">
        <v>1.2168329272914953E-3</v>
      </c>
      <c r="G86" s="86">
        <v>4.4071460182707991</v>
      </c>
      <c r="H86" s="96">
        <v>2.9624515564105223</v>
      </c>
      <c r="I86" s="103">
        <v>0.26161647135655763</v>
      </c>
      <c r="J86" s="86">
        <v>7.839440361891679</v>
      </c>
      <c r="K86" s="86">
        <v>0.34528559181351515</v>
      </c>
      <c r="L86" s="96" t="s">
        <v>494</v>
      </c>
      <c r="M86" s="103" t="s">
        <v>494</v>
      </c>
      <c r="N86" s="86">
        <v>7.839440361891679</v>
      </c>
      <c r="O86" s="103">
        <v>0.34528559181351515</v>
      </c>
    </row>
    <row r="87" spans="1:15" x14ac:dyDescent="0.25">
      <c r="A87" s="81" t="s">
        <v>520</v>
      </c>
      <c r="B87" s="81">
        <v>79.640607474134555</v>
      </c>
      <c r="C87" s="82">
        <v>2.4016695914200024</v>
      </c>
      <c r="D87" s="83">
        <v>4.0842759813240065E-2</v>
      </c>
      <c r="E87" s="82">
        <v>136.7524255161749</v>
      </c>
      <c r="F87" s="83">
        <v>1.2303872687834344E-3</v>
      </c>
      <c r="G87" s="82">
        <v>85.337728745602234</v>
      </c>
      <c r="H87" s="95">
        <v>40.646525841009314</v>
      </c>
      <c r="I87" s="102">
        <v>54.539642559450151</v>
      </c>
      <c r="J87" s="82">
        <v>7.9267104765218086</v>
      </c>
      <c r="K87" s="82">
        <v>6.7603199635029334</v>
      </c>
      <c r="L87" s="95">
        <v>3124.9445577451615</v>
      </c>
      <c r="M87" s="102">
        <v>950.70892369992555</v>
      </c>
      <c r="N87" s="82">
        <v>7.9267104765218086</v>
      </c>
      <c r="O87" s="102">
        <v>6.7603199635029334</v>
      </c>
    </row>
    <row r="88" spans="1:15" x14ac:dyDescent="0.25">
      <c r="A88" s="81" t="s">
        <v>526</v>
      </c>
      <c r="B88" s="81">
        <v>28.647729393973709</v>
      </c>
      <c r="C88" s="82">
        <v>2.7638697399984125</v>
      </c>
      <c r="D88" s="83">
        <v>-0.43691098044916482</v>
      </c>
      <c r="E88" s="82">
        <v>326.64037552101234</v>
      </c>
      <c r="F88" s="83">
        <v>1.3752462186723787E-3</v>
      </c>
      <c r="G88" s="82">
        <v>161.10464829079095</v>
      </c>
      <c r="H88" s="95">
        <v>-583.15230432066664</v>
      </c>
      <c r="I88" s="102" t="e">
        <v>#NUM!</v>
      </c>
      <c r="J88" s="82">
        <v>8.8593162527010794</v>
      </c>
      <c r="K88" s="82">
        <v>14.262990510963142</v>
      </c>
      <c r="L88" s="95" t="s">
        <v>494</v>
      </c>
      <c r="M88" s="102" t="s">
        <v>494</v>
      </c>
      <c r="N88" s="82">
        <v>8.8593162527010794</v>
      </c>
      <c r="O88" s="102">
        <v>14.262990510963142</v>
      </c>
    </row>
    <row r="89" spans="1:15" x14ac:dyDescent="0.25">
      <c r="A89" s="81" t="s">
        <v>529</v>
      </c>
      <c r="B89" s="81">
        <v>123.9909642597828</v>
      </c>
      <c r="C89" s="82">
        <v>2.1129364137816964</v>
      </c>
      <c r="D89" s="83">
        <v>-4.9257376564116898E-2</v>
      </c>
      <c r="E89" s="82">
        <v>178.09341402620959</v>
      </c>
      <c r="F89" s="83">
        <v>1.3950068784683825E-3</v>
      </c>
      <c r="G89" s="82">
        <v>62.773863394778466</v>
      </c>
      <c r="H89" s="95">
        <v>-51.288917990483156</v>
      </c>
      <c r="I89" s="102">
        <v>-93.955697569170454</v>
      </c>
      <c r="J89" s="82">
        <v>8.9865254494251854</v>
      </c>
      <c r="K89" s="82">
        <v>5.6372604660835863</v>
      </c>
      <c r="L89" s="95" t="s">
        <v>494</v>
      </c>
      <c r="M89" s="102" t="s">
        <v>494</v>
      </c>
      <c r="N89" s="82">
        <v>8.9865254494251854</v>
      </c>
      <c r="O89" s="102">
        <v>5.6372604660835863</v>
      </c>
    </row>
    <row r="90" spans="1:15" x14ac:dyDescent="0.25">
      <c r="A90" s="81" t="s">
        <v>515</v>
      </c>
      <c r="B90" s="81">
        <v>76.850692033984203</v>
      </c>
      <c r="C90" s="82">
        <v>2.4695935907328534</v>
      </c>
      <c r="D90" s="83">
        <v>3.9709817992393821E-2</v>
      </c>
      <c r="E90" s="82">
        <v>178.70649800379425</v>
      </c>
      <c r="F90" s="83">
        <v>1.3996992150832586E-3</v>
      </c>
      <c r="G90" s="82">
        <v>79.896224806444621</v>
      </c>
      <c r="H90" s="95">
        <v>39.540694581382887</v>
      </c>
      <c r="I90" s="102">
        <v>69.411554106714817</v>
      </c>
      <c r="J90" s="82">
        <v>9.0167319855324255</v>
      </c>
      <c r="K90" s="82">
        <v>7.1989955868933571</v>
      </c>
      <c r="L90" s="95">
        <v>2872.4343064486266</v>
      </c>
      <c r="M90" s="102">
        <v>588.37554657434623</v>
      </c>
      <c r="N90" s="82">
        <v>9.0167319855324255</v>
      </c>
      <c r="O90" s="102">
        <v>7.1989955868933571</v>
      </c>
    </row>
    <row r="91" spans="1:15" x14ac:dyDescent="0.25">
      <c r="A91" s="81" t="s">
        <v>518</v>
      </c>
      <c r="B91" s="81">
        <v>97.429210884845759</v>
      </c>
      <c r="C91" s="82">
        <v>2.4072796194486661</v>
      </c>
      <c r="D91" s="83">
        <v>5.8660852532633936E-2</v>
      </c>
      <c r="E91" s="82">
        <v>189.25345328037864</v>
      </c>
      <c r="F91" s="83">
        <v>1.4461997414651022E-3</v>
      </c>
      <c r="G91" s="82">
        <v>77.947608886104788</v>
      </c>
      <c r="H91" s="95">
        <v>57.881670062945261</v>
      </c>
      <c r="I91" s="102">
        <v>106.87222311286197</v>
      </c>
      <c r="J91" s="82">
        <v>9.3160676987331925</v>
      </c>
      <c r="K91" s="82">
        <v>7.2564104985622908</v>
      </c>
      <c r="L91" s="95">
        <v>3439.8581338865938</v>
      </c>
      <c r="M91" s="102">
        <v>882.75345071896686</v>
      </c>
      <c r="N91" s="82">
        <v>9.3160676987331925</v>
      </c>
      <c r="O91" s="102">
        <v>7.2564104985622908</v>
      </c>
    </row>
    <row r="92" spans="1:15" s="12" customFormat="1" x14ac:dyDescent="0.25">
      <c r="A92" s="121" t="s">
        <v>519</v>
      </c>
      <c r="B92" s="121">
        <v>55.925250455764967</v>
      </c>
      <c r="C92" s="122">
        <v>2.660659544015223</v>
      </c>
      <c r="D92" s="123">
        <v>0.97271404092601588</v>
      </c>
      <c r="E92" s="122">
        <v>1576.2859968549587</v>
      </c>
      <c r="F92" s="123">
        <v>1.8005847686803677E-3</v>
      </c>
      <c r="G92" s="122">
        <v>63.853571243574933</v>
      </c>
      <c r="H92" s="124">
        <v>689.86168488689282</v>
      </c>
      <c r="I92" s="125" t="e">
        <v>#NUM!</v>
      </c>
      <c r="J92" s="122">
        <v>11.596877738578714</v>
      </c>
      <c r="K92" s="122">
        <v>7.3983671405342815</v>
      </c>
      <c r="L92" s="124" t="s">
        <v>494</v>
      </c>
      <c r="M92" s="125" t="s">
        <v>494</v>
      </c>
      <c r="N92" s="122">
        <v>11.596877738578714</v>
      </c>
      <c r="O92" s="125">
        <v>7.3983671405342815</v>
      </c>
    </row>
    <row r="93" spans="1:15" s="12" customFormat="1" x14ac:dyDescent="0.25">
      <c r="A93" s="121" t="s">
        <v>528</v>
      </c>
      <c r="B93" s="121">
        <v>65.541854470794704</v>
      </c>
      <c r="C93" s="122">
        <v>3.0748663336474409</v>
      </c>
      <c r="D93" s="123">
        <v>-0.17749745797297414</v>
      </c>
      <c r="E93" s="122">
        <v>344.13936345195805</v>
      </c>
      <c r="F93" s="123">
        <v>1.8375179665609512E-3</v>
      </c>
      <c r="G93" s="122">
        <v>39.369093420785255</v>
      </c>
      <c r="H93" s="124">
        <v>-198.4096113489569</v>
      </c>
      <c r="I93" s="125">
        <v>-971.09394448193541</v>
      </c>
      <c r="J93" s="122">
        <v>11.834532123678702</v>
      </c>
      <c r="K93" s="122">
        <v>4.6548747265948043</v>
      </c>
      <c r="L93" s="124" t="s">
        <v>494</v>
      </c>
      <c r="M93" s="125" t="s">
        <v>494</v>
      </c>
      <c r="N93" s="122">
        <v>11.834532123678702</v>
      </c>
      <c r="O93" s="125">
        <v>4.6548747265948043</v>
      </c>
    </row>
    <row r="94" spans="1:15" s="12" customFormat="1" x14ac:dyDescent="0.25">
      <c r="A94" s="121" t="s">
        <v>527</v>
      </c>
      <c r="B94" s="121">
        <v>78.201285338924151</v>
      </c>
      <c r="C94" s="122">
        <v>1.9727350815775617</v>
      </c>
      <c r="D94" s="123">
        <v>-0.12698453457153477</v>
      </c>
      <c r="E94" s="122">
        <v>177.71554306794786</v>
      </c>
      <c r="F94" s="123">
        <v>1.996561573711089E-3</v>
      </c>
      <c r="G94" s="122">
        <v>75.878576340960279</v>
      </c>
      <c r="H94" s="124">
        <v>-137.89105755396224</v>
      </c>
      <c r="I94" s="125">
        <v>-268.56510768002153</v>
      </c>
      <c r="J94" s="122">
        <v>12.857831385158757</v>
      </c>
      <c r="K94" s="122">
        <v>9.7466234396884666</v>
      </c>
      <c r="L94" s="124" t="s">
        <v>494</v>
      </c>
      <c r="M94" s="125" t="s">
        <v>494</v>
      </c>
      <c r="N94" s="122">
        <v>12.857831385158757</v>
      </c>
      <c r="O94" s="125">
        <v>9.7466234396884666</v>
      </c>
    </row>
    <row r="95" spans="1:15" x14ac:dyDescent="0.25">
      <c r="A95" s="81"/>
      <c r="B95" s="81"/>
      <c r="C95" s="82"/>
      <c r="D95" s="83"/>
      <c r="E95" s="82"/>
      <c r="F95" s="83"/>
      <c r="G95" s="82"/>
      <c r="H95" s="95"/>
      <c r="I95" s="102"/>
      <c r="J95" s="82"/>
      <c r="K95" s="82"/>
      <c r="L95" s="95"/>
      <c r="M95" s="102"/>
      <c r="N95" s="82"/>
      <c r="O95" s="102"/>
    </row>
    <row r="96" spans="1:15" x14ac:dyDescent="0.25">
      <c r="A96" s="81"/>
      <c r="B96" s="81"/>
      <c r="C96" s="82"/>
      <c r="D96" s="83"/>
      <c r="E96" s="82"/>
      <c r="F96" s="83"/>
      <c r="G96" s="82"/>
      <c r="H96" s="95"/>
      <c r="I96" s="102"/>
      <c r="J96" s="82"/>
      <c r="K96" s="82"/>
      <c r="L96" s="95"/>
      <c r="M96" s="102"/>
      <c r="N96" s="82"/>
      <c r="O96" s="102"/>
    </row>
    <row r="97" spans="1:15" x14ac:dyDescent="0.25">
      <c r="A97" s="108" t="s">
        <v>632</v>
      </c>
      <c r="B97" s="87"/>
      <c r="C97" s="87"/>
      <c r="D97" s="87"/>
      <c r="E97" s="87"/>
      <c r="F97" s="87"/>
      <c r="G97" s="87"/>
      <c r="H97" s="97"/>
      <c r="I97" s="104"/>
      <c r="J97" s="87"/>
      <c r="K97" s="87"/>
      <c r="L97" s="97"/>
      <c r="M97" s="104"/>
      <c r="N97" s="87"/>
      <c r="O97" s="104"/>
    </row>
    <row r="98" spans="1:15" x14ac:dyDescent="0.25">
      <c r="A98" s="81" t="s">
        <v>558</v>
      </c>
      <c r="B98" s="81">
        <v>444.1824004124839</v>
      </c>
      <c r="C98" s="82">
        <v>1.8473327432753639</v>
      </c>
      <c r="D98" s="83">
        <v>1.3766419034453659E-2</v>
      </c>
      <c r="E98" s="82">
        <v>57.034820199512218</v>
      </c>
      <c r="F98" s="83">
        <v>9.0127228274902715E-4</v>
      </c>
      <c r="G98" s="82">
        <v>21.847935251521879</v>
      </c>
      <c r="H98" s="95">
        <v>13.882847795274381</v>
      </c>
      <c r="I98" s="102">
        <v>7.8643304775111957</v>
      </c>
      <c r="J98" s="82">
        <v>5.8073578130694612</v>
      </c>
      <c r="K98" s="82">
        <v>1.2682164586372426</v>
      </c>
      <c r="L98" s="95">
        <v>1812.2435919687859</v>
      </c>
      <c r="M98" s="102">
        <v>1039.4772625059636</v>
      </c>
      <c r="N98" s="82">
        <v>5.8073578130694612</v>
      </c>
      <c r="O98" s="102">
        <v>1.2682164586372426</v>
      </c>
    </row>
    <row r="99" spans="1:15" x14ac:dyDescent="0.25">
      <c r="A99" s="81" t="s">
        <v>561</v>
      </c>
      <c r="B99" s="81">
        <v>499.57759253071134</v>
      </c>
      <c r="C99" s="82">
        <v>1.7790890630703431</v>
      </c>
      <c r="D99" s="83">
        <v>1.5775690613169389E-2</v>
      </c>
      <c r="E99" s="82">
        <v>139.48729122268836</v>
      </c>
      <c r="F99" s="83">
        <v>9.1284206182464574E-4</v>
      </c>
      <c r="G99" s="82">
        <v>17.387200235507919</v>
      </c>
      <c r="H99" s="95">
        <v>15.893331802740031</v>
      </c>
      <c r="I99" s="102">
        <v>22.00001964162788</v>
      </c>
      <c r="J99" s="82">
        <v>5.8818738107175434</v>
      </c>
      <c r="K99" s="82">
        <v>1.0222267617510163</v>
      </c>
      <c r="L99" s="95">
        <v>2033.5981404146219</v>
      </c>
      <c r="M99" s="102">
        <v>155.25708724835266</v>
      </c>
      <c r="N99" s="82">
        <v>5.8818738107175434</v>
      </c>
      <c r="O99" s="102">
        <v>1.0222267617510163</v>
      </c>
    </row>
    <row r="100" spans="1:15" x14ac:dyDescent="0.25">
      <c r="A100" s="81" t="s">
        <v>551</v>
      </c>
      <c r="B100" s="81">
        <v>173.85444965231514</v>
      </c>
      <c r="C100" s="82">
        <v>2.3563853431260204</v>
      </c>
      <c r="D100" s="83">
        <v>-5.0325364356298391E-2</v>
      </c>
      <c r="E100" s="82">
        <v>268.08944083357426</v>
      </c>
      <c r="F100" s="83">
        <v>9.3417059603376098E-4</v>
      </c>
      <c r="G100" s="82">
        <v>43.593688639669217</v>
      </c>
      <c r="H100" s="95">
        <v>-52.430158751420464</v>
      </c>
      <c r="I100" s="102">
        <v>-145.23435396593655</v>
      </c>
      <c r="J100" s="82">
        <v>6.0192395180311893</v>
      </c>
      <c r="K100" s="82">
        <v>2.6227839962047987</v>
      </c>
      <c r="L100" s="95" t="s">
        <v>494</v>
      </c>
      <c r="M100" s="107" t="s">
        <v>494</v>
      </c>
      <c r="N100" s="84">
        <v>6.0192395180311893</v>
      </c>
      <c r="O100" s="107">
        <v>2.6227839962047987</v>
      </c>
    </row>
    <row r="101" spans="1:15" x14ac:dyDescent="0.25">
      <c r="A101" s="81" t="s">
        <v>567</v>
      </c>
      <c r="B101" s="81">
        <v>508.17640088597426</v>
      </c>
      <c r="C101" s="82">
        <v>1.1583051576364576</v>
      </c>
      <c r="D101" s="83">
        <v>7.3927345512366316E-3</v>
      </c>
      <c r="E101" s="82">
        <v>77.167870077614623</v>
      </c>
      <c r="F101" s="83">
        <v>9.502774555483096E-4</v>
      </c>
      <c r="G101" s="82">
        <v>13.947172654817178</v>
      </c>
      <c r="H101" s="95">
        <v>7.4788467523276294</v>
      </c>
      <c r="I101" s="102">
        <v>5.750126045265298</v>
      </c>
      <c r="J101" s="82">
        <v>6.1229732652086559</v>
      </c>
      <c r="K101" s="82">
        <v>0.85357621918553139</v>
      </c>
      <c r="L101" s="95">
        <v>469.03688203235208</v>
      </c>
      <c r="M101" s="102">
        <v>2019.016284659617</v>
      </c>
      <c r="N101" s="82">
        <v>6.1229732652086559</v>
      </c>
      <c r="O101" s="102">
        <v>0.85357621918553139</v>
      </c>
    </row>
    <row r="102" spans="1:15" x14ac:dyDescent="0.25">
      <c r="A102" s="81" t="s">
        <v>557</v>
      </c>
      <c r="B102" s="81">
        <v>275.80343878983763</v>
      </c>
      <c r="C102" s="82">
        <v>2.0324956804483252</v>
      </c>
      <c r="D102" s="83">
        <v>0.6656295382566898</v>
      </c>
      <c r="E102" s="82">
        <v>5305.8722919287984</v>
      </c>
      <c r="F102" s="83">
        <v>9.5826888436362971E-4</v>
      </c>
      <c r="G102" s="82">
        <v>30.041887298037537</v>
      </c>
      <c r="H102" s="95">
        <v>518.05163530008122</v>
      </c>
      <c r="I102" s="102" t="e">
        <v>#NUM!</v>
      </c>
      <c r="J102" s="82">
        <v>6.1744402117333719</v>
      </c>
      <c r="K102" s="82">
        <v>1.8540303746460873</v>
      </c>
      <c r="L102" s="95" t="s">
        <v>494</v>
      </c>
      <c r="M102" s="102" t="s">
        <v>494</v>
      </c>
      <c r="N102" s="82">
        <v>6.1744402117333719</v>
      </c>
      <c r="O102" s="102">
        <v>1.8540303746460873</v>
      </c>
    </row>
    <row r="103" spans="1:15" x14ac:dyDescent="0.25">
      <c r="A103" s="81" t="s">
        <v>554</v>
      </c>
      <c r="B103" s="81">
        <v>409.92947298953692</v>
      </c>
      <c r="C103" s="82">
        <v>1.5036116965919086</v>
      </c>
      <c r="D103" s="83">
        <v>1.109594357539688E-2</v>
      </c>
      <c r="E103" s="82">
        <v>107.2976716112081</v>
      </c>
      <c r="F103" s="83">
        <v>9.6007900328276606E-4</v>
      </c>
      <c r="G103" s="82">
        <v>23.044663591581735</v>
      </c>
      <c r="H103" s="95">
        <v>11.204584672359514</v>
      </c>
      <c r="I103" s="102">
        <v>11.956722587875854</v>
      </c>
      <c r="J103" s="82">
        <v>6.1860978063444074</v>
      </c>
      <c r="K103" s="82">
        <v>1.4248816714387926</v>
      </c>
      <c r="L103" s="95">
        <v>1288.3980662254239</v>
      </c>
      <c r="M103" s="102">
        <v>145.97479887803195</v>
      </c>
      <c r="N103" s="82">
        <v>6.1860978063444074</v>
      </c>
      <c r="O103" s="102">
        <v>1.4248816714387926</v>
      </c>
    </row>
    <row r="104" spans="1:15" x14ac:dyDescent="0.25">
      <c r="A104" s="81" t="s">
        <v>565</v>
      </c>
      <c r="B104" s="81">
        <v>345.75473073989332</v>
      </c>
      <c r="C104" s="82">
        <v>2.5112473905702872</v>
      </c>
      <c r="D104" s="83">
        <v>1.625479361493978E-2</v>
      </c>
      <c r="E104" s="82">
        <v>92.693592243027112</v>
      </c>
      <c r="F104" s="83">
        <v>9.6585379128572685E-4</v>
      </c>
      <c r="G104" s="82">
        <v>33.822096531458556</v>
      </c>
      <c r="H104" s="95">
        <v>16.372136704095869</v>
      </c>
      <c r="I104" s="102">
        <v>15.055330748184723</v>
      </c>
      <c r="J104" s="82">
        <v>6.223288668074952</v>
      </c>
      <c r="K104" s="82">
        <v>2.1038311057941868</v>
      </c>
      <c r="L104" s="95">
        <v>1986.5207480201127</v>
      </c>
      <c r="M104" s="102">
        <v>395.47043650325367</v>
      </c>
      <c r="N104" s="82">
        <v>6.223288668074952</v>
      </c>
      <c r="O104" s="102">
        <v>2.1038311057941868</v>
      </c>
    </row>
    <row r="105" spans="1:15" x14ac:dyDescent="0.25">
      <c r="A105" s="81" t="s">
        <v>566</v>
      </c>
      <c r="B105" s="81">
        <v>243.33031208741986</v>
      </c>
      <c r="C105" s="82">
        <v>2.4159088098623971</v>
      </c>
      <c r="D105" s="83">
        <v>3.6505659479502545E-2</v>
      </c>
      <c r="E105" s="82">
        <v>258.4445386408654</v>
      </c>
      <c r="F105" s="83">
        <v>9.8627035361349225E-4</v>
      </c>
      <c r="G105" s="82">
        <v>31.811773985051079</v>
      </c>
      <c r="H105" s="95">
        <v>36.406674175376743</v>
      </c>
      <c r="I105" s="102">
        <v>92.680751963370625</v>
      </c>
      <c r="J105" s="82">
        <v>6.354773947224384</v>
      </c>
      <c r="K105" s="82">
        <v>2.0205703046770238</v>
      </c>
      <c r="L105" s="95">
        <v>3296.9811664254817</v>
      </c>
      <c r="M105" s="102">
        <v>538.34773751481964</v>
      </c>
      <c r="N105" s="82">
        <v>6.354773947224384</v>
      </c>
      <c r="O105" s="102">
        <v>2.0205703046770238</v>
      </c>
    </row>
    <row r="106" spans="1:15" x14ac:dyDescent="0.25">
      <c r="A106" s="81" t="s">
        <v>531</v>
      </c>
      <c r="B106" s="81">
        <v>437.60747810253292</v>
      </c>
      <c r="C106" s="84">
        <v>3.3202010983949504</v>
      </c>
      <c r="D106" s="85">
        <v>4.157089240473831E-3</v>
      </c>
      <c r="E106" s="86">
        <v>11.211368455195274</v>
      </c>
      <c r="F106" s="85">
        <v>9.9969704616475943E-4</v>
      </c>
      <c r="G106" s="86">
        <v>6.8937859985172132</v>
      </c>
      <c r="H106" s="96">
        <v>4.2122885894750706</v>
      </c>
      <c r="I106" s="103">
        <v>0.47127701234785713</v>
      </c>
      <c r="J106" s="86">
        <v>6.4412421070341894</v>
      </c>
      <c r="K106" s="86">
        <v>0.44382367648670185</v>
      </c>
      <c r="L106" s="96" t="s">
        <v>494</v>
      </c>
      <c r="M106" s="103" t="s">
        <v>494</v>
      </c>
      <c r="N106" s="86">
        <v>6.4412421070341894</v>
      </c>
      <c r="O106" s="103">
        <v>0.44382367648670185</v>
      </c>
    </row>
    <row r="107" spans="1:15" x14ac:dyDescent="0.25">
      <c r="A107" s="81" t="s">
        <v>532</v>
      </c>
      <c r="B107" s="81">
        <v>585.49088300643825</v>
      </c>
      <c r="C107" s="84">
        <v>1.387906015263892</v>
      </c>
      <c r="D107" s="85">
        <v>3.9455685864036357E-3</v>
      </c>
      <c r="E107" s="86">
        <v>29.537631403987174</v>
      </c>
      <c r="F107" s="85">
        <v>1.0031978789839346E-3</v>
      </c>
      <c r="G107" s="86">
        <v>7.4567461620171915</v>
      </c>
      <c r="H107" s="96">
        <v>3.9983807122916479</v>
      </c>
      <c r="I107" s="103">
        <v>1.1787052085398264</v>
      </c>
      <c r="J107" s="86">
        <v>6.4637873474952006</v>
      </c>
      <c r="K107" s="86">
        <v>0.48174665300680886</v>
      </c>
      <c r="L107" s="96" t="s">
        <v>494</v>
      </c>
      <c r="M107" s="103" t="s">
        <v>494</v>
      </c>
      <c r="N107" s="86">
        <v>6.4637873474952006</v>
      </c>
      <c r="O107" s="103">
        <v>0.48174665300680886</v>
      </c>
    </row>
    <row r="108" spans="1:15" x14ac:dyDescent="0.25">
      <c r="A108" s="81" t="s">
        <v>533</v>
      </c>
      <c r="B108" s="81">
        <v>494.47192763316986</v>
      </c>
      <c r="C108" s="84">
        <v>2.2719364548818231</v>
      </c>
      <c r="D108" s="85">
        <v>5.4757586329816331E-3</v>
      </c>
      <c r="E108" s="86">
        <v>8.0088812728959731</v>
      </c>
      <c r="F108" s="85">
        <v>1.005151933852951E-3</v>
      </c>
      <c r="G108" s="86">
        <v>6.4846764253752189</v>
      </c>
      <c r="H108" s="96">
        <v>5.5448252740606758</v>
      </c>
      <c r="I108" s="103">
        <v>0.44286818861065802</v>
      </c>
      <c r="J108" s="86">
        <v>6.4763713579679685</v>
      </c>
      <c r="K108" s="86">
        <v>0.4197608362027978</v>
      </c>
      <c r="L108" s="96" t="s">
        <v>494</v>
      </c>
      <c r="M108" s="103" t="s">
        <v>494</v>
      </c>
      <c r="N108" s="86">
        <v>6.4763713579679685</v>
      </c>
      <c r="O108" s="103">
        <v>0.4197608362027978</v>
      </c>
    </row>
    <row r="109" spans="1:15" x14ac:dyDescent="0.25">
      <c r="A109" s="81" t="s">
        <v>534</v>
      </c>
      <c r="B109" s="81">
        <v>738.10286110623122</v>
      </c>
      <c r="C109" s="84">
        <v>1.1573399147143155</v>
      </c>
      <c r="D109" s="85">
        <v>5.5398177170518474E-3</v>
      </c>
      <c r="E109" s="86">
        <v>12.24525733592813</v>
      </c>
      <c r="F109" s="85">
        <v>1.0079510364715634E-3</v>
      </c>
      <c r="G109" s="86">
        <v>6.2139291743816711</v>
      </c>
      <c r="H109" s="96">
        <v>5.6095134934448696</v>
      </c>
      <c r="I109" s="103">
        <v>0.68500555789332918</v>
      </c>
      <c r="J109" s="86">
        <v>6.4943973886576032</v>
      </c>
      <c r="K109" s="86">
        <v>0.40335404226254123</v>
      </c>
      <c r="L109" s="96" t="s">
        <v>494</v>
      </c>
      <c r="M109" s="103" t="s">
        <v>494</v>
      </c>
      <c r="N109" s="86">
        <v>6.4943973886576032</v>
      </c>
      <c r="O109" s="103">
        <v>0.40335404226254123</v>
      </c>
    </row>
    <row r="110" spans="1:15" x14ac:dyDescent="0.25">
      <c r="A110" s="81" t="s">
        <v>535</v>
      </c>
      <c r="B110" s="81">
        <v>147.90442128803036</v>
      </c>
      <c r="C110" s="84">
        <v>4.2255458085830098</v>
      </c>
      <c r="D110" s="85">
        <v>7.0161661094260532E-3</v>
      </c>
      <c r="E110" s="86">
        <v>11.317148092035097</v>
      </c>
      <c r="F110" s="85">
        <v>1.0163306581439237E-3</v>
      </c>
      <c r="G110" s="86">
        <v>8.6969738364039362</v>
      </c>
      <c r="H110" s="96">
        <v>7.0992205319170623</v>
      </c>
      <c r="I110" s="103">
        <v>0.80062734600157315</v>
      </c>
      <c r="J110" s="86">
        <v>6.548361281586824</v>
      </c>
      <c r="K110" s="86">
        <v>0.56922010887316565</v>
      </c>
      <c r="L110" s="96">
        <v>199.17361588597043</v>
      </c>
      <c r="M110" s="103">
        <v>168.36739768698195</v>
      </c>
      <c r="N110" s="86">
        <v>6.548361281586824</v>
      </c>
      <c r="O110" s="103">
        <v>0.56922010887316565</v>
      </c>
    </row>
    <row r="111" spans="1:15" x14ac:dyDescent="0.25">
      <c r="A111" s="81" t="s">
        <v>536</v>
      </c>
      <c r="B111" s="81">
        <v>323.96287343282034</v>
      </c>
      <c r="C111" s="84">
        <v>3.0979645089908732</v>
      </c>
      <c r="D111" s="85">
        <v>2.8223571876683199E-3</v>
      </c>
      <c r="E111" s="86">
        <v>13.910445569490372</v>
      </c>
      <c r="F111" s="85">
        <v>1.0198387342378221E-3</v>
      </c>
      <c r="G111" s="86">
        <v>4.4261020430446019</v>
      </c>
      <c r="H111" s="96">
        <v>2.8617371333811561</v>
      </c>
      <c r="I111" s="103">
        <v>0.39751996196855677</v>
      </c>
      <c r="J111" s="86">
        <v>6.5709527929980647</v>
      </c>
      <c r="K111" s="86">
        <v>0.29068889848067103</v>
      </c>
      <c r="L111" s="96" t="s">
        <v>494</v>
      </c>
      <c r="M111" s="103" t="s">
        <v>494</v>
      </c>
      <c r="N111" s="86">
        <v>6.5709527929980647</v>
      </c>
      <c r="O111" s="103">
        <v>0.29068889848067103</v>
      </c>
    </row>
    <row r="112" spans="1:15" x14ac:dyDescent="0.25">
      <c r="A112" s="81" t="s">
        <v>537</v>
      </c>
      <c r="B112" s="81">
        <v>554.24718846561586</v>
      </c>
      <c r="C112" s="84">
        <v>1.2016345608882586</v>
      </c>
      <c r="D112" s="85">
        <v>7.2675524326060136E-3</v>
      </c>
      <c r="E112" s="86">
        <v>6.4606834937391495</v>
      </c>
      <c r="F112" s="85">
        <v>1.0206676248637834E-3</v>
      </c>
      <c r="G112" s="86">
        <v>4.5973013369727802</v>
      </c>
      <c r="H112" s="96">
        <v>7.3526638888314482</v>
      </c>
      <c r="I112" s="103">
        <v>0.4733166014910406</v>
      </c>
      <c r="J112" s="86">
        <v>6.576290719249581</v>
      </c>
      <c r="K112" s="86">
        <v>0.30217774230083227</v>
      </c>
      <c r="L112" s="96">
        <v>270.56312495090805</v>
      </c>
      <c r="M112" s="103">
        <v>104.12021061714471</v>
      </c>
      <c r="N112" s="86">
        <v>6.576290719249581</v>
      </c>
      <c r="O112" s="103">
        <v>0.30217774230083227</v>
      </c>
    </row>
    <row r="113" spans="1:15" x14ac:dyDescent="0.25">
      <c r="A113" s="81" t="s">
        <v>553</v>
      </c>
      <c r="B113" s="81">
        <v>539.3840064224197</v>
      </c>
      <c r="C113" s="82">
        <v>0.73791129437177072</v>
      </c>
      <c r="D113" s="83">
        <v>1.1969485432934635E-2</v>
      </c>
      <c r="E113" s="82">
        <v>45.500633294162945</v>
      </c>
      <c r="F113" s="83">
        <v>1.0272758965289743E-3</v>
      </c>
      <c r="G113" s="82">
        <v>16.728439993930103</v>
      </c>
      <c r="H113" s="95">
        <v>12.081451669205116</v>
      </c>
      <c r="I113" s="102">
        <v>5.4646154851862718</v>
      </c>
      <c r="J113" s="82">
        <v>6.6188467992074624</v>
      </c>
      <c r="K113" s="82">
        <v>1.106661597122423</v>
      </c>
      <c r="L113" s="95">
        <v>1304.2058523051226</v>
      </c>
      <c r="M113" s="102">
        <v>862.15977894772072</v>
      </c>
      <c r="N113" s="82">
        <v>6.6188467992074624</v>
      </c>
      <c r="O113" s="102">
        <v>1.106661597122423</v>
      </c>
    </row>
    <row r="114" spans="1:15" x14ac:dyDescent="0.25">
      <c r="A114" s="81" t="s">
        <v>538</v>
      </c>
      <c r="B114" s="81">
        <v>369.11375251502517</v>
      </c>
      <c r="C114" s="84">
        <v>1.4295170704926061</v>
      </c>
      <c r="D114" s="85">
        <v>3.7239759457132434E-3</v>
      </c>
      <c r="E114" s="86">
        <v>12.419393767323841</v>
      </c>
      <c r="F114" s="85">
        <v>1.0291539157637219E-3</v>
      </c>
      <c r="G114" s="86">
        <v>6.1675460412596443</v>
      </c>
      <c r="H114" s="96">
        <v>3.7742388323594129</v>
      </c>
      <c r="I114" s="103">
        <v>0.46786753115631274</v>
      </c>
      <c r="J114" s="86">
        <v>6.6309408537483154</v>
      </c>
      <c r="K114" s="86">
        <v>0.40875606633799189</v>
      </c>
      <c r="L114" s="96" t="s">
        <v>494</v>
      </c>
      <c r="M114" s="103" t="s">
        <v>494</v>
      </c>
      <c r="N114" s="86">
        <v>6.6309408537483154</v>
      </c>
      <c r="O114" s="103">
        <v>0.40875606633799189</v>
      </c>
    </row>
    <row r="115" spans="1:15" x14ac:dyDescent="0.25">
      <c r="A115" s="81" t="s">
        <v>539</v>
      </c>
      <c r="B115" s="81">
        <v>319.04397923096235</v>
      </c>
      <c r="C115" s="84">
        <v>3.8410117686872218</v>
      </c>
      <c r="D115" s="85">
        <v>3.4433266691898359E-3</v>
      </c>
      <c r="E115" s="86">
        <v>22.987365532693289</v>
      </c>
      <c r="F115" s="85">
        <v>1.045100951915997E-3</v>
      </c>
      <c r="G115" s="86">
        <v>5.1165856329787722</v>
      </c>
      <c r="H115" s="96">
        <v>3.4902898852272135</v>
      </c>
      <c r="I115" s="103">
        <v>0.80094847687348714</v>
      </c>
      <c r="J115" s="86">
        <v>6.7336355462821462</v>
      </c>
      <c r="K115" s="86">
        <v>0.34435235043481294</v>
      </c>
      <c r="L115" s="96" t="s">
        <v>494</v>
      </c>
      <c r="M115" s="103" t="s">
        <v>494</v>
      </c>
      <c r="N115" s="86">
        <v>6.7336355462821462</v>
      </c>
      <c r="O115" s="103">
        <v>0.34435235043481294</v>
      </c>
    </row>
    <row r="116" spans="1:15" x14ac:dyDescent="0.25">
      <c r="A116" s="81" t="s">
        <v>540</v>
      </c>
      <c r="B116" s="81">
        <v>728.87410849190303</v>
      </c>
      <c r="C116" s="84">
        <v>1.4044718189287309</v>
      </c>
      <c r="D116" s="85">
        <v>3.7457325671766671E-3</v>
      </c>
      <c r="E116" s="86">
        <v>9.7460155534765285</v>
      </c>
      <c r="F116" s="85">
        <v>1.0528839138716703E-3</v>
      </c>
      <c r="G116" s="86">
        <v>5.3992085072680585</v>
      </c>
      <c r="H116" s="96">
        <v>3.7962479362947321</v>
      </c>
      <c r="I116" s="103">
        <v>0.36929215774805502</v>
      </c>
      <c r="J116" s="86">
        <v>6.7837551675097227</v>
      </c>
      <c r="K116" s="86">
        <v>0.36607643611552554</v>
      </c>
      <c r="L116" s="96" t="s">
        <v>494</v>
      </c>
      <c r="M116" s="103" t="s">
        <v>494</v>
      </c>
      <c r="N116" s="86">
        <v>6.7837551675097227</v>
      </c>
      <c r="O116" s="103">
        <v>0.36607643611552554</v>
      </c>
    </row>
    <row r="117" spans="1:15" x14ac:dyDescent="0.25">
      <c r="A117" s="81" t="s">
        <v>541</v>
      </c>
      <c r="B117" s="81">
        <v>213.7738781429247</v>
      </c>
      <c r="C117" s="84">
        <v>3.5418106027333827</v>
      </c>
      <c r="D117" s="85">
        <v>7.2732622428528324E-3</v>
      </c>
      <c r="E117" s="86">
        <v>10.350189084739469</v>
      </c>
      <c r="F117" s="85">
        <v>1.0561587168094557E-3</v>
      </c>
      <c r="G117" s="86">
        <v>7.0979022250415422</v>
      </c>
      <c r="H117" s="96">
        <v>7.3584196864005307</v>
      </c>
      <c r="I117" s="103">
        <v>0.75885747469177867</v>
      </c>
      <c r="J117" s="86">
        <v>6.8048436653405684</v>
      </c>
      <c r="K117" s="86">
        <v>0.48274631217372521</v>
      </c>
      <c r="L117" s="96">
        <v>193.50553496324196</v>
      </c>
      <c r="M117" s="103">
        <v>175.34561525157955</v>
      </c>
      <c r="N117" s="86">
        <v>6.8048436653405684</v>
      </c>
      <c r="O117" s="103">
        <v>0.48274631217372521</v>
      </c>
    </row>
    <row r="118" spans="1:15" x14ac:dyDescent="0.25">
      <c r="A118" s="81" t="s">
        <v>564</v>
      </c>
      <c r="B118" s="81">
        <v>432.47256061079179</v>
      </c>
      <c r="C118" s="82">
        <v>1.5981869292735722</v>
      </c>
      <c r="D118" s="83">
        <v>1.1249881630542295E-2</v>
      </c>
      <c r="E118" s="82">
        <v>53.60835681837689</v>
      </c>
      <c r="F118" s="83">
        <v>1.0631747342439558E-3</v>
      </c>
      <c r="G118" s="82">
        <v>20.613109504747495</v>
      </c>
      <c r="H118" s="95">
        <v>11.359163667504353</v>
      </c>
      <c r="I118" s="102">
        <v>6.0555978256041572</v>
      </c>
      <c r="J118" s="82">
        <v>6.8500239435954535</v>
      </c>
      <c r="K118" s="82">
        <v>1.411253020598997</v>
      </c>
      <c r="L118" s="95">
        <v>1114.5155467799696</v>
      </c>
      <c r="M118" s="102">
        <v>1055.8575518402445</v>
      </c>
      <c r="N118" s="82">
        <v>6.8500239435954535</v>
      </c>
      <c r="O118" s="102">
        <v>1.411253020598997</v>
      </c>
    </row>
    <row r="119" spans="1:15" x14ac:dyDescent="0.25">
      <c r="A119" s="81" t="s">
        <v>542</v>
      </c>
      <c r="B119" s="81">
        <v>454.11337273326137</v>
      </c>
      <c r="C119" s="84">
        <v>1.9312889505861286</v>
      </c>
      <c r="D119" s="85">
        <v>3.566545394518365E-3</v>
      </c>
      <c r="E119" s="86">
        <v>25.252406409625046</v>
      </c>
      <c r="F119" s="85">
        <v>1.0687308792756494E-3</v>
      </c>
      <c r="G119" s="86">
        <v>5.1264218535992878</v>
      </c>
      <c r="H119" s="96">
        <v>3.614967105246194</v>
      </c>
      <c r="I119" s="103">
        <v>0.91124336308925757</v>
      </c>
      <c r="J119" s="86">
        <v>6.8858030169215834</v>
      </c>
      <c r="K119" s="86">
        <v>0.35280685034577308</v>
      </c>
      <c r="L119" s="96" t="s">
        <v>494</v>
      </c>
      <c r="M119" s="103" t="s">
        <v>494</v>
      </c>
      <c r="N119" s="86">
        <v>6.8858030169215834</v>
      </c>
      <c r="O119" s="103">
        <v>0.35280685034577308</v>
      </c>
    </row>
    <row r="120" spans="1:15" x14ac:dyDescent="0.25">
      <c r="A120" s="81" t="s">
        <v>543</v>
      </c>
      <c r="B120" s="81">
        <v>1282.7989989159244</v>
      </c>
      <c r="C120" s="84">
        <v>1.37674920482421</v>
      </c>
      <c r="D120" s="85">
        <v>6.7330798815484309E-3</v>
      </c>
      <c r="E120" s="86">
        <v>5.5582652292778887</v>
      </c>
      <c r="F120" s="85">
        <v>1.0727381195163815E-3</v>
      </c>
      <c r="G120" s="86">
        <v>4.7262490528069554</v>
      </c>
      <c r="H120" s="96">
        <v>6.8137421280262318</v>
      </c>
      <c r="I120" s="103">
        <v>0.37745799196131191</v>
      </c>
      <c r="J120" s="86">
        <v>6.9116077172577821</v>
      </c>
      <c r="K120" s="86">
        <v>0.32648474082133516</v>
      </c>
      <c r="L120" s="96" t="s">
        <v>494</v>
      </c>
      <c r="M120" s="103" t="s">
        <v>494</v>
      </c>
      <c r="N120" s="86">
        <v>6.9116077172577821</v>
      </c>
      <c r="O120" s="103">
        <v>0.32648474082133516</v>
      </c>
    </row>
    <row r="121" spans="1:15" x14ac:dyDescent="0.25">
      <c r="A121" s="81" t="s">
        <v>544</v>
      </c>
      <c r="B121" s="81">
        <v>604.19541631347749</v>
      </c>
      <c r="C121" s="84">
        <v>1.8012384134081227</v>
      </c>
      <c r="D121" s="85">
        <v>6.491104363531233E-3</v>
      </c>
      <c r="E121" s="86">
        <v>6.7375373591082148</v>
      </c>
      <c r="F121" s="85">
        <v>1.0758490537265731E-3</v>
      </c>
      <c r="G121" s="86">
        <v>4.7967636465475962</v>
      </c>
      <c r="H121" s="96">
        <v>6.5696581920159174</v>
      </c>
      <c r="I121" s="103">
        <v>0.44120433950281779</v>
      </c>
      <c r="J121" s="86">
        <v>6.9316405665088157</v>
      </c>
      <c r="K121" s="86">
        <v>0.33231571839499319</v>
      </c>
      <c r="L121" s="96" t="s">
        <v>494</v>
      </c>
      <c r="M121" s="103" t="s">
        <v>494</v>
      </c>
      <c r="N121" s="86">
        <v>6.9316405665088157</v>
      </c>
      <c r="O121" s="103">
        <v>0.33231571839499319</v>
      </c>
    </row>
    <row r="122" spans="1:15" x14ac:dyDescent="0.25">
      <c r="A122" s="81" t="s">
        <v>545</v>
      </c>
      <c r="B122" s="81">
        <v>376.25192819320057</v>
      </c>
      <c r="C122" s="84">
        <v>2.4113604728352134</v>
      </c>
      <c r="D122" s="85">
        <v>7.4218311717505784E-3</v>
      </c>
      <c r="E122" s="86">
        <v>6.3738736037248911</v>
      </c>
      <c r="F122" s="85">
        <v>1.0913206745140115E-3</v>
      </c>
      <c r="G122" s="86">
        <v>4.1327971409301991</v>
      </c>
      <c r="H122" s="96">
        <v>7.5081737344546475</v>
      </c>
      <c r="I122" s="103">
        <v>0.47679654831868712</v>
      </c>
      <c r="J122" s="86">
        <v>7.0312690862190195</v>
      </c>
      <c r="K122" s="86">
        <v>0.29042966962877781</v>
      </c>
      <c r="L122" s="96">
        <v>164.25199051744659</v>
      </c>
      <c r="M122" s="103">
        <v>113.4967433174594</v>
      </c>
      <c r="N122" s="86">
        <v>7.0312690862190195</v>
      </c>
      <c r="O122" s="103">
        <v>0.29042966962877781</v>
      </c>
    </row>
    <row r="123" spans="1:15" x14ac:dyDescent="0.25">
      <c r="A123" s="81" t="s">
        <v>563</v>
      </c>
      <c r="B123" s="81">
        <v>200.4359449168694</v>
      </c>
      <c r="C123" s="82">
        <v>3.4589466193796432</v>
      </c>
      <c r="D123" s="83">
        <v>4.7667798382554818E-2</v>
      </c>
      <c r="E123" s="82">
        <v>249.29477628963377</v>
      </c>
      <c r="F123" s="83">
        <v>1.0941453861724858E-3</v>
      </c>
      <c r="G123" s="82">
        <v>31.057971582031676</v>
      </c>
      <c r="H123" s="95">
        <v>47.28288508086834</v>
      </c>
      <c r="I123" s="102">
        <v>115.66914810319358</v>
      </c>
      <c r="J123" s="82">
        <v>7.0494584713733008</v>
      </c>
      <c r="K123" s="82">
        <v>2.1882222125668922</v>
      </c>
      <c r="L123" s="95">
        <v>3550.3315148940424</v>
      </c>
      <c r="M123" s="102">
        <v>722.93450410304661</v>
      </c>
      <c r="N123" s="82">
        <v>7.0494584713733008</v>
      </c>
      <c r="O123" s="102">
        <v>2.1882222125668922</v>
      </c>
    </row>
    <row r="124" spans="1:15" x14ac:dyDescent="0.25">
      <c r="A124" s="81" t="s">
        <v>546</v>
      </c>
      <c r="B124" s="81">
        <v>112.11051969687769</v>
      </c>
      <c r="C124" s="84">
        <v>3.1817348580201856</v>
      </c>
      <c r="D124" s="85">
        <v>5.6312783515479921E-3</v>
      </c>
      <c r="E124" s="86">
        <v>9.5389168249158445</v>
      </c>
      <c r="F124" s="85">
        <v>1.0949522018667058E-3</v>
      </c>
      <c r="G124" s="86">
        <v>6.3828137581145867</v>
      </c>
      <c r="H124" s="96">
        <v>5.7018652367183078</v>
      </c>
      <c r="I124" s="103">
        <v>0.54237196887338701</v>
      </c>
      <c r="J124" s="86">
        <v>7.0546538529070695</v>
      </c>
      <c r="K124" s="86">
        <v>0.45003912165634929</v>
      </c>
      <c r="L124" s="96" t="s">
        <v>494</v>
      </c>
      <c r="M124" s="103" t="s">
        <v>494</v>
      </c>
      <c r="N124" s="86">
        <v>7.0546538529070695</v>
      </c>
      <c r="O124" s="103">
        <v>0.45003912165634929</v>
      </c>
    </row>
    <row r="125" spans="1:15" x14ac:dyDescent="0.25">
      <c r="A125" s="81" t="s">
        <v>547</v>
      </c>
      <c r="B125" s="81">
        <v>237.74044418689707</v>
      </c>
      <c r="C125" s="84">
        <v>3.0463491588314402</v>
      </c>
      <c r="D125" s="85">
        <v>8.6273036007202281E-3</v>
      </c>
      <c r="E125" s="86">
        <v>19.730240564950826</v>
      </c>
      <c r="F125" s="85">
        <v>1.0987247678016252E-3</v>
      </c>
      <c r="G125" s="86">
        <v>6.197609130158737</v>
      </c>
      <c r="H125" s="96">
        <v>8.7224461450885453</v>
      </c>
      <c r="I125" s="103">
        <v>1.7135905742980486</v>
      </c>
      <c r="J125" s="86">
        <v>7.0789467300906903</v>
      </c>
      <c r="K125" s="86">
        <v>0.43848465074108134</v>
      </c>
      <c r="L125" s="96">
        <v>490.5129972429545</v>
      </c>
      <c r="M125" s="103">
        <v>416.44481541879628</v>
      </c>
      <c r="N125" s="86">
        <v>7.0789467300906903</v>
      </c>
      <c r="O125" s="103">
        <v>0.43848465074108134</v>
      </c>
    </row>
    <row r="126" spans="1:15" x14ac:dyDescent="0.25">
      <c r="A126" s="81" t="s">
        <v>562</v>
      </c>
      <c r="B126" s="81">
        <v>241.39005185596608</v>
      </c>
      <c r="C126" s="82">
        <v>3.1199077044306538</v>
      </c>
      <c r="D126" s="83">
        <v>-6.3765840891824535E-2</v>
      </c>
      <c r="E126" s="82">
        <v>524.36394279824833</v>
      </c>
      <c r="F126" s="83">
        <v>1.1108949776930726E-3</v>
      </c>
      <c r="G126" s="82">
        <v>20.358494056562126</v>
      </c>
      <c r="H126" s="95">
        <v>-66.903248011850948</v>
      </c>
      <c r="I126" s="102">
        <v>-379.34911848137733</v>
      </c>
      <c r="J126" s="82">
        <v>7.1573143624010678</v>
      </c>
      <c r="K126" s="82">
        <v>1.4563128379282388</v>
      </c>
      <c r="L126" s="95" t="s">
        <v>494</v>
      </c>
      <c r="M126" s="102" t="s">
        <v>494</v>
      </c>
      <c r="N126" s="82">
        <v>7.1573143624010678</v>
      </c>
      <c r="O126" s="102">
        <v>1.4563128379282388</v>
      </c>
    </row>
    <row r="127" spans="1:15" x14ac:dyDescent="0.25">
      <c r="A127" s="81" t="s">
        <v>555</v>
      </c>
      <c r="B127" s="81">
        <v>537.49532503429396</v>
      </c>
      <c r="C127" s="82">
        <v>1.6865497440116588</v>
      </c>
      <c r="D127" s="83">
        <v>1.998268244124814E-2</v>
      </c>
      <c r="E127" s="82">
        <v>186.83033435221174</v>
      </c>
      <c r="F127" s="83">
        <v>1.1129389696170452E-3</v>
      </c>
      <c r="G127" s="82">
        <v>15.112949443629017</v>
      </c>
      <c r="H127" s="95">
        <v>20.090012847921521</v>
      </c>
      <c r="I127" s="102">
        <v>37.181965923689546</v>
      </c>
      <c r="J127" s="82">
        <v>7.1704761461169557</v>
      </c>
      <c r="K127" s="82">
        <v>1.0830679742124354</v>
      </c>
      <c r="L127" s="95">
        <v>2100.932393821688</v>
      </c>
      <c r="M127" s="102">
        <v>14.466752132671463</v>
      </c>
      <c r="N127" s="82">
        <v>7.1704761461169557</v>
      </c>
      <c r="O127" s="102">
        <v>1.0830679742124354</v>
      </c>
    </row>
    <row r="128" spans="1:15" x14ac:dyDescent="0.25">
      <c r="A128" s="81" t="s">
        <v>556</v>
      </c>
      <c r="B128" s="81">
        <v>295.33021934069853</v>
      </c>
      <c r="C128" s="82">
        <v>2.2393348354296907</v>
      </c>
      <c r="D128" s="83">
        <v>1.5804919155133247E-2</v>
      </c>
      <c r="E128" s="82">
        <v>179.32827324884443</v>
      </c>
      <c r="F128" s="83">
        <v>1.1311939811499E-3</v>
      </c>
      <c r="G128" s="82">
        <v>33.53796934827119</v>
      </c>
      <c r="H128" s="95">
        <v>15.922548626370707</v>
      </c>
      <c r="I128" s="102">
        <v>28.338273189123818</v>
      </c>
      <c r="J128" s="82">
        <v>7.2880236152857831</v>
      </c>
      <c r="K128" s="82">
        <v>2.4428740816512646</v>
      </c>
      <c r="L128" s="95">
        <v>1648.6722093349917</v>
      </c>
      <c r="M128" s="102">
        <v>289.4955827732453</v>
      </c>
      <c r="N128" s="82">
        <v>7.2880236152857831</v>
      </c>
      <c r="O128" s="102">
        <v>2.4428740816512646</v>
      </c>
    </row>
    <row r="129" spans="1:15" x14ac:dyDescent="0.25">
      <c r="A129" s="81" t="s">
        <v>552</v>
      </c>
      <c r="B129" s="81">
        <v>214.30807809615905</v>
      </c>
      <c r="C129" s="82">
        <v>3.4398050039354509</v>
      </c>
      <c r="D129" s="83">
        <v>1.1307630459334352</v>
      </c>
      <c r="E129" s="82">
        <v>5407.6796788617248</v>
      </c>
      <c r="F129" s="83">
        <v>1.1681832393738204E-3</v>
      </c>
      <c r="G129" s="82">
        <v>37.650689810466794</v>
      </c>
      <c r="H129" s="95">
        <v>768.11712757986049</v>
      </c>
      <c r="I129" s="102" t="e">
        <v>#NUM!</v>
      </c>
      <c r="J129" s="82">
        <v>7.5261978678879453</v>
      </c>
      <c r="K129" s="82">
        <v>2.8320120852753017</v>
      </c>
      <c r="L129" s="95" t="s">
        <v>494</v>
      </c>
      <c r="M129" s="107" t="s">
        <v>494</v>
      </c>
      <c r="N129" s="84">
        <v>7.5261978678879453</v>
      </c>
      <c r="O129" s="107">
        <v>2.8320120852753017</v>
      </c>
    </row>
    <row r="130" spans="1:15" x14ac:dyDescent="0.25">
      <c r="A130" s="81" t="s">
        <v>559</v>
      </c>
      <c r="B130" s="81">
        <v>252.86965607985152</v>
      </c>
      <c r="C130" s="82">
        <v>2.4216959124614013</v>
      </c>
      <c r="D130" s="83">
        <v>3.8144324093858491E-2</v>
      </c>
      <c r="E130" s="82">
        <v>145.36337124945496</v>
      </c>
      <c r="F130" s="83">
        <v>1.1867636973588204E-3</v>
      </c>
      <c r="G130" s="82">
        <v>21.146820375931455</v>
      </c>
      <c r="H130" s="95">
        <v>38.010677393821808</v>
      </c>
      <c r="I130" s="102">
        <v>54.283840717665598</v>
      </c>
      <c r="J130" s="82">
        <v>7.6458343270001006</v>
      </c>
      <c r="K130" s="82">
        <v>1.6158924230838405</v>
      </c>
      <c r="L130" s="95">
        <v>3073.526594683959</v>
      </c>
      <c r="M130" s="102">
        <v>770.04522887482119</v>
      </c>
      <c r="N130" s="82">
        <v>7.6458343270001006</v>
      </c>
      <c r="O130" s="102">
        <v>1.6158924230838405</v>
      </c>
    </row>
    <row r="131" spans="1:15" x14ac:dyDescent="0.25">
      <c r="A131" s="81" t="s">
        <v>568</v>
      </c>
      <c r="B131" s="81">
        <v>215.09019700596539</v>
      </c>
      <c r="C131" s="82">
        <v>3.0101714296929853</v>
      </c>
      <c r="D131" s="83">
        <v>-6.8201082928096762E-2</v>
      </c>
      <c r="E131" s="82">
        <v>438.37465428770099</v>
      </c>
      <c r="F131" s="83">
        <v>1.2042055893496282E-3</v>
      </c>
      <c r="G131" s="82">
        <v>41.273721859023816</v>
      </c>
      <c r="H131" s="95">
        <v>-71.72487362494887</v>
      </c>
      <c r="I131" s="102">
        <v>-337.72110394304553</v>
      </c>
      <c r="J131" s="82">
        <v>7.7581377299011463</v>
      </c>
      <c r="K131" s="82">
        <v>3.2001464069813776</v>
      </c>
      <c r="L131" s="95" t="s">
        <v>494</v>
      </c>
      <c r="M131" s="102" t="s">
        <v>494</v>
      </c>
      <c r="N131" s="82">
        <v>7.7581377299011463</v>
      </c>
      <c r="O131" s="102">
        <v>3.2001464069813776</v>
      </c>
    </row>
    <row r="132" spans="1:15" x14ac:dyDescent="0.25">
      <c r="A132" s="81" t="s">
        <v>560</v>
      </c>
      <c r="B132" s="81">
        <v>211.16928430244553</v>
      </c>
      <c r="C132" s="82">
        <v>2.3946773035798254</v>
      </c>
      <c r="D132" s="83">
        <v>3.1549637987161892E-2</v>
      </c>
      <c r="E132" s="82">
        <v>157.73335520114273</v>
      </c>
      <c r="F132" s="83">
        <v>1.2842299008060832E-3</v>
      </c>
      <c r="G132" s="82">
        <v>33.463235836277896</v>
      </c>
      <c r="H132" s="95">
        <v>31.540005595873314</v>
      </c>
      <c r="I132" s="102">
        <v>49.022443595187347</v>
      </c>
      <c r="J132" s="82">
        <v>8.2733665296471024</v>
      </c>
      <c r="K132" s="82">
        <v>2.7667605051494792</v>
      </c>
      <c r="L132" s="95">
        <v>2635.958899303524</v>
      </c>
      <c r="M132" s="102">
        <v>465.78023748290332</v>
      </c>
      <c r="N132" s="82">
        <v>8.2733665296471024</v>
      </c>
      <c r="O132" s="102">
        <v>2.7667605051494792</v>
      </c>
    </row>
    <row r="133" spans="1:15" x14ac:dyDescent="0.25">
      <c r="A133" s="81" t="s">
        <v>548</v>
      </c>
      <c r="B133" s="81">
        <v>349.77551882703682</v>
      </c>
      <c r="C133" s="84">
        <v>2.217455289353687</v>
      </c>
      <c r="D133" s="85">
        <v>8.218556277179799E-2</v>
      </c>
      <c r="E133" s="86">
        <v>5.6939480802687861</v>
      </c>
      <c r="F133" s="85">
        <v>6.8209121438335988E-3</v>
      </c>
      <c r="G133" s="86">
        <v>5.2837300522648647</v>
      </c>
      <c r="H133" s="96">
        <v>80.197660058866376</v>
      </c>
      <c r="I133" s="103">
        <v>4.390762213318439</v>
      </c>
      <c r="J133" s="86">
        <v>43.821144012980561</v>
      </c>
      <c r="K133" s="86">
        <v>2.3075391257381384</v>
      </c>
      <c r="L133" s="96">
        <v>1369.8856125466984</v>
      </c>
      <c r="M133" s="103">
        <v>40.84262411025054</v>
      </c>
      <c r="N133" s="86">
        <v>43.821144012980561</v>
      </c>
      <c r="O133" s="103">
        <v>2.3075391257381384</v>
      </c>
    </row>
    <row r="134" spans="1:15" x14ac:dyDescent="0.25">
      <c r="A134" s="81" t="s">
        <v>549</v>
      </c>
      <c r="B134" s="81">
        <v>224.25346351587157</v>
      </c>
      <c r="C134" s="84">
        <v>0.96569552359062716</v>
      </c>
      <c r="D134" s="85">
        <v>0.14154608927445986</v>
      </c>
      <c r="E134" s="86">
        <v>5.1063015288855507</v>
      </c>
      <c r="F134" s="85">
        <v>2.1767675152212063E-2</v>
      </c>
      <c r="G134" s="86">
        <v>4.7847916519972875</v>
      </c>
      <c r="H134" s="96">
        <v>134.42002562252884</v>
      </c>
      <c r="I134" s="103">
        <v>6.4290469166214237</v>
      </c>
      <c r="J134" s="86">
        <v>138.81799976624126</v>
      </c>
      <c r="K134" s="86">
        <v>6.5711484138967222</v>
      </c>
      <c r="L134" s="96">
        <v>58.456619799597604</v>
      </c>
      <c r="M134" s="103">
        <v>42.517462779743049</v>
      </c>
      <c r="N134" s="86">
        <v>138.81799976624126</v>
      </c>
      <c r="O134" s="103">
        <v>6.5711484138967222</v>
      </c>
    </row>
    <row r="135" spans="1:15" x14ac:dyDescent="0.25">
      <c r="A135" s="81" t="s">
        <v>550</v>
      </c>
      <c r="B135" s="81">
        <v>405.70912417383965</v>
      </c>
      <c r="C135" s="84">
        <v>4.7123999417411859</v>
      </c>
      <c r="D135" s="85">
        <v>0.51466598059133684</v>
      </c>
      <c r="E135" s="86">
        <v>10.881164116073951</v>
      </c>
      <c r="F135" s="85">
        <v>4.9444487994197005E-2</v>
      </c>
      <c r="G135" s="86">
        <v>8.7728803221154994</v>
      </c>
      <c r="H135" s="96">
        <v>421.58190566682725</v>
      </c>
      <c r="I135" s="103">
        <v>37.558814259047153</v>
      </c>
      <c r="J135" s="86">
        <v>311.11016996076779</v>
      </c>
      <c r="K135" s="86">
        <v>26.645341871319602</v>
      </c>
      <c r="L135" s="96">
        <v>1082.5108380457175</v>
      </c>
      <c r="M135" s="103">
        <v>129.23851278255222</v>
      </c>
      <c r="N135" s="86">
        <v>311.11016996076779</v>
      </c>
      <c r="O135" s="103">
        <v>26.645341871319602</v>
      </c>
    </row>
    <row r="136" spans="1:15" x14ac:dyDescent="0.25">
      <c r="A136" s="81"/>
      <c r="B136" s="81"/>
      <c r="C136" s="84"/>
      <c r="D136" s="85"/>
      <c r="E136" s="86"/>
      <c r="F136" s="85"/>
      <c r="G136" s="86"/>
      <c r="H136" s="96"/>
      <c r="I136" s="103"/>
      <c r="J136" s="86"/>
      <c r="K136" s="86"/>
      <c r="L136" s="96"/>
      <c r="M136" s="103"/>
      <c r="N136" s="86"/>
      <c r="O136" s="103"/>
    </row>
    <row r="137" spans="1:15" x14ac:dyDescent="0.25">
      <c r="A137" s="81"/>
      <c r="B137" s="81"/>
      <c r="C137" s="84"/>
      <c r="D137" s="85"/>
      <c r="E137" s="86"/>
      <c r="F137" s="85"/>
      <c r="G137" s="86"/>
      <c r="H137" s="96"/>
      <c r="I137" s="103"/>
      <c r="J137" s="86"/>
      <c r="K137" s="86"/>
      <c r="L137" s="96"/>
      <c r="M137" s="103"/>
      <c r="N137" s="86"/>
      <c r="O137" s="103"/>
    </row>
    <row r="138" spans="1:15" x14ac:dyDescent="0.25">
      <c r="A138" s="108" t="s">
        <v>633</v>
      </c>
      <c r="B138" s="87"/>
      <c r="C138" s="87"/>
      <c r="D138" s="87"/>
      <c r="E138" s="87"/>
      <c r="F138" s="87"/>
      <c r="G138" s="87"/>
      <c r="H138" s="97"/>
      <c r="I138" s="104"/>
      <c r="J138" s="87"/>
      <c r="K138" s="87"/>
      <c r="L138" s="97"/>
      <c r="M138" s="104"/>
      <c r="N138" s="87"/>
      <c r="O138" s="104"/>
    </row>
    <row r="139" spans="1:15" x14ac:dyDescent="0.25">
      <c r="A139" s="81" t="s">
        <v>611</v>
      </c>
      <c r="B139" s="88">
        <v>561.59192423096738</v>
      </c>
      <c r="C139" s="89">
        <v>4.4117985450929478</v>
      </c>
      <c r="D139" s="90">
        <v>5.1531117629897837E-2</v>
      </c>
      <c r="E139" s="91">
        <v>2.9188334597315508</v>
      </c>
      <c r="F139" s="90">
        <v>8.0377230785906913E-3</v>
      </c>
      <c r="G139" s="91">
        <v>2.5472035512987965</v>
      </c>
      <c r="H139" s="98">
        <v>51.020266318950235</v>
      </c>
      <c r="I139" s="105">
        <v>1.4524023924561433</v>
      </c>
      <c r="J139" s="91">
        <v>51.607365917847531</v>
      </c>
      <c r="K139" s="91">
        <v>1.3092968342425877</v>
      </c>
      <c r="L139" s="98">
        <v>24.593787400773898</v>
      </c>
      <c r="M139" s="105">
        <v>34.196544723578256</v>
      </c>
      <c r="N139" s="91">
        <v>51.607365917847531</v>
      </c>
      <c r="O139" s="105">
        <v>1.3092968342425877</v>
      </c>
    </row>
    <row r="140" spans="1:15" x14ac:dyDescent="0.25">
      <c r="A140" s="81" t="s">
        <v>612</v>
      </c>
      <c r="B140" s="88">
        <v>1063.1050847762431</v>
      </c>
      <c r="C140" s="89">
        <v>3.9191663379831052</v>
      </c>
      <c r="D140" s="90">
        <v>5.3110886709065684E-2</v>
      </c>
      <c r="E140" s="91">
        <v>3.0627791643973001</v>
      </c>
      <c r="F140" s="90">
        <v>8.1180950136400306E-3</v>
      </c>
      <c r="G140" s="91">
        <v>2.7392068214819125</v>
      </c>
      <c r="H140" s="98">
        <v>52.544583565297607</v>
      </c>
      <c r="I140" s="105">
        <v>1.5683947864281471</v>
      </c>
      <c r="J140" s="91">
        <v>52.121324985467183</v>
      </c>
      <c r="K140" s="91">
        <v>1.421954686513331</v>
      </c>
      <c r="L140" s="98">
        <v>72.90166159219244</v>
      </c>
      <c r="M140" s="105">
        <v>32.554168683497167</v>
      </c>
      <c r="N140" s="91">
        <v>52.121324985467183</v>
      </c>
      <c r="O140" s="105">
        <v>1.421954686513331</v>
      </c>
    </row>
    <row r="141" spans="1:15" x14ac:dyDescent="0.25">
      <c r="A141" s="81" t="s">
        <v>613</v>
      </c>
      <c r="B141" s="88">
        <v>1226.2917336383664</v>
      </c>
      <c r="C141" s="89">
        <v>2.5249501127182241</v>
      </c>
      <c r="D141" s="90">
        <v>5.3528092394685985E-2</v>
      </c>
      <c r="E141" s="91">
        <v>3.1668156388563542</v>
      </c>
      <c r="F141" s="90">
        <v>8.1311113503270242E-3</v>
      </c>
      <c r="G141" s="91">
        <v>2.9413330170963441</v>
      </c>
      <c r="H141" s="98">
        <v>52.946763143897932</v>
      </c>
      <c r="I141" s="105">
        <v>1.6337617063097767</v>
      </c>
      <c r="J141" s="91">
        <v>52.204557452122692</v>
      </c>
      <c r="K141" s="91">
        <v>1.5293092053821127</v>
      </c>
      <c r="L141" s="98">
        <v>87.722122950329748</v>
      </c>
      <c r="M141" s="105">
        <v>27.825002330171753</v>
      </c>
      <c r="N141" s="91">
        <v>52.204557452122692</v>
      </c>
      <c r="O141" s="105">
        <v>1.5293092053821127</v>
      </c>
    </row>
    <row r="142" spans="1:15" x14ac:dyDescent="0.25">
      <c r="A142" s="81" t="s">
        <v>614</v>
      </c>
      <c r="B142" s="88">
        <v>1327.2773881171836</v>
      </c>
      <c r="C142" s="89">
        <v>2.5550493561225838</v>
      </c>
      <c r="D142" s="90">
        <v>5.2141454476072213E-2</v>
      </c>
      <c r="E142" s="91">
        <v>2.9402600130459895</v>
      </c>
      <c r="F142" s="90">
        <v>8.148605611586611E-3</v>
      </c>
      <c r="G142" s="91">
        <v>2.6914535416763115</v>
      </c>
      <c r="H142" s="98">
        <v>51.609450886919056</v>
      </c>
      <c r="I142" s="105">
        <v>1.4795340522797638</v>
      </c>
      <c r="J142" s="91">
        <v>52.316422143260297</v>
      </c>
      <c r="K142" s="91">
        <v>1.4023739792558665</v>
      </c>
      <c r="L142" s="98">
        <v>19.968357832483413</v>
      </c>
      <c r="M142" s="105">
        <v>28.423369071863494</v>
      </c>
      <c r="N142" s="91">
        <v>52.316422143260297</v>
      </c>
      <c r="O142" s="105">
        <v>1.4023739792558665</v>
      </c>
    </row>
    <row r="143" spans="1:15" x14ac:dyDescent="0.25">
      <c r="A143" s="81" t="s">
        <v>615</v>
      </c>
      <c r="B143" s="88">
        <v>1471.8137632491755</v>
      </c>
      <c r="C143" s="89">
        <v>2.8343853734707052</v>
      </c>
      <c r="D143" s="90">
        <v>5.4333119479882952E-2</v>
      </c>
      <c r="E143" s="91">
        <v>3.7559944539068266</v>
      </c>
      <c r="F143" s="90">
        <v>8.1505533327032465E-3</v>
      </c>
      <c r="G143" s="91">
        <v>3.3748358824518028</v>
      </c>
      <c r="H143" s="98">
        <v>53.722346370022748</v>
      </c>
      <c r="I143" s="105">
        <v>1.9653603340480927</v>
      </c>
      <c r="J143" s="91">
        <v>52.328876462822187</v>
      </c>
      <c r="K143" s="91">
        <v>1.7588652759948928</v>
      </c>
      <c r="L143" s="98">
        <v>117.32378913723034</v>
      </c>
      <c r="M143" s="105">
        <v>38.879446194349931</v>
      </c>
      <c r="N143" s="91">
        <v>52.328876462822187</v>
      </c>
      <c r="O143" s="105">
        <v>1.7588652759948928</v>
      </c>
    </row>
    <row r="144" spans="1:15" x14ac:dyDescent="0.25">
      <c r="A144" s="81" t="s">
        <v>616</v>
      </c>
      <c r="B144" s="88">
        <v>814.49098407109113</v>
      </c>
      <c r="C144" s="89">
        <v>1.8315768075769046</v>
      </c>
      <c r="D144" s="90">
        <v>5.2310488050853331E-2</v>
      </c>
      <c r="E144" s="91">
        <v>3.4099058217480311</v>
      </c>
      <c r="F144" s="90">
        <v>8.2554722561027846E-3</v>
      </c>
      <c r="G144" s="91">
        <v>2.9423135442786514</v>
      </c>
      <c r="H144" s="98">
        <v>51.772565875829024</v>
      </c>
      <c r="I144" s="105">
        <v>1.7211454937646238</v>
      </c>
      <c r="J144" s="91">
        <v>52.999724325605293</v>
      </c>
      <c r="K144" s="91">
        <v>1.5530251873094798</v>
      </c>
      <c r="L144" s="98" t="s">
        <v>494</v>
      </c>
      <c r="M144" s="105" t="s">
        <v>494</v>
      </c>
      <c r="N144" s="91">
        <v>52.999724325605293</v>
      </c>
      <c r="O144" s="105">
        <v>1.5530251873094798</v>
      </c>
    </row>
    <row r="145" spans="1:15" x14ac:dyDescent="0.25">
      <c r="A145" s="81" t="s">
        <v>617</v>
      </c>
      <c r="B145" s="88">
        <v>410.7861955145641</v>
      </c>
      <c r="C145" s="89">
        <v>3.2337305407621204</v>
      </c>
      <c r="D145" s="90">
        <v>5.4057831730167205E-2</v>
      </c>
      <c r="E145" s="91">
        <v>3.0435247065148006</v>
      </c>
      <c r="F145" s="90">
        <v>8.2938496621939497E-3</v>
      </c>
      <c r="G145" s="91">
        <v>2.620221856665681</v>
      </c>
      <c r="H145" s="98">
        <v>53.457193915959422</v>
      </c>
      <c r="I145" s="105">
        <v>1.5848978551557273</v>
      </c>
      <c r="J145" s="91">
        <v>53.245090657328639</v>
      </c>
      <c r="K145" s="91">
        <v>1.3893936766624435</v>
      </c>
      <c r="L145" s="98">
        <v>64.00023179939565</v>
      </c>
      <c r="M145" s="105">
        <v>36.871915928127478</v>
      </c>
      <c r="N145" s="91">
        <v>53.245090657328639</v>
      </c>
      <c r="O145" s="105">
        <v>1.3893936766624435</v>
      </c>
    </row>
    <row r="146" spans="1:15" x14ac:dyDescent="0.25">
      <c r="A146" s="81" t="s">
        <v>618</v>
      </c>
      <c r="B146" s="88">
        <v>1179.7505717325446</v>
      </c>
      <c r="C146" s="89">
        <v>5.2278199712994233</v>
      </c>
      <c r="D146" s="90">
        <v>5.3654236951078849E-2</v>
      </c>
      <c r="E146" s="91">
        <v>3.2488164841782621</v>
      </c>
      <c r="F146" s="90">
        <v>8.3077222141853188E-3</v>
      </c>
      <c r="G146" s="91">
        <v>2.8230295519489697</v>
      </c>
      <c r="H146" s="98">
        <v>53.068333112657832</v>
      </c>
      <c r="I146" s="105">
        <v>1.6798147564421697</v>
      </c>
      <c r="J146" s="91">
        <v>53.333782659901495</v>
      </c>
      <c r="K146" s="91">
        <v>1.4994172782673658</v>
      </c>
      <c r="L146" s="98">
        <v>42.137880906087311</v>
      </c>
      <c r="M146" s="105">
        <v>38.451337950161417</v>
      </c>
      <c r="N146" s="91">
        <v>53.333782659901495</v>
      </c>
      <c r="O146" s="105">
        <v>1.4994172782673658</v>
      </c>
    </row>
    <row r="147" spans="1:15" x14ac:dyDescent="0.25">
      <c r="A147" s="81" t="s">
        <v>619</v>
      </c>
      <c r="B147" s="88">
        <v>453.03368552102239</v>
      </c>
      <c r="C147" s="89">
        <v>3.9330979461309492</v>
      </c>
      <c r="D147" s="90">
        <v>5.3856498900350172E-2</v>
      </c>
      <c r="E147" s="91">
        <v>3.9265355466587351</v>
      </c>
      <c r="F147" s="90">
        <v>8.3158389828512785E-3</v>
      </c>
      <c r="G147" s="91">
        <v>3.4919975246379473</v>
      </c>
      <c r="H147" s="98">
        <v>53.263229729548812</v>
      </c>
      <c r="I147" s="105">
        <v>2.0374955384974065</v>
      </c>
      <c r="J147" s="91">
        <v>53.3856753915422</v>
      </c>
      <c r="K147" s="91">
        <v>1.8565285275201866</v>
      </c>
      <c r="L147" s="98">
        <v>48.774603309404924</v>
      </c>
      <c r="M147" s="105">
        <v>42.868645932740414</v>
      </c>
      <c r="N147" s="91">
        <v>53.3856753915422</v>
      </c>
      <c r="O147" s="105">
        <v>1.8565285275201866</v>
      </c>
    </row>
    <row r="148" spans="1:15" x14ac:dyDescent="0.25">
      <c r="A148" s="81" t="s">
        <v>620</v>
      </c>
      <c r="B148" s="88">
        <v>862.54622607800161</v>
      </c>
      <c r="C148" s="89">
        <v>3.2245664674060279</v>
      </c>
      <c r="D148" s="90">
        <v>5.4580890465421895E-2</v>
      </c>
      <c r="E148" s="91">
        <v>4.1133687018786178</v>
      </c>
      <c r="F148" s="90">
        <v>8.3252361874872165E-3</v>
      </c>
      <c r="G148" s="91">
        <v>3.8732435089877617</v>
      </c>
      <c r="H148" s="98">
        <v>53.960935956678277</v>
      </c>
      <c r="I148" s="105">
        <v>2.1616676607434648</v>
      </c>
      <c r="J148" s="91">
        <v>53.445753780288712</v>
      </c>
      <c r="K148" s="91">
        <v>2.0615266269354429</v>
      </c>
      <c r="L148" s="98">
        <v>77.906311321723393</v>
      </c>
      <c r="M148" s="105">
        <v>32.90302634997748</v>
      </c>
      <c r="N148" s="91">
        <v>53.445753780288712</v>
      </c>
      <c r="O148" s="105">
        <v>2.0615266269354429</v>
      </c>
    </row>
    <row r="149" spans="1:15" x14ac:dyDescent="0.25">
      <c r="A149" s="81" t="s">
        <v>621</v>
      </c>
      <c r="B149" s="88">
        <v>489.27612060416607</v>
      </c>
      <c r="C149" s="89">
        <v>3.8810144814788501</v>
      </c>
      <c r="D149" s="90">
        <v>5.4630260424956216E-2</v>
      </c>
      <c r="E149" s="91">
        <v>3.2169832144975943</v>
      </c>
      <c r="F149" s="90">
        <v>8.360420600194934E-3</v>
      </c>
      <c r="G149" s="91">
        <v>2.8448652200769504</v>
      </c>
      <c r="H149" s="98">
        <v>54.008469765931181</v>
      </c>
      <c r="I149" s="105">
        <v>1.6920459395216909</v>
      </c>
      <c r="J149" s="91">
        <v>53.670690469185459</v>
      </c>
      <c r="K149" s="91">
        <v>1.5205203794309234</v>
      </c>
      <c r="L149" s="98">
        <v>70.031689780838192</v>
      </c>
      <c r="M149" s="105">
        <v>35.717157732551456</v>
      </c>
      <c r="N149" s="91">
        <v>53.670690469185459</v>
      </c>
      <c r="O149" s="105">
        <v>1.5205203794309234</v>
      </c>
    </row>
    <row r="150" spans="1:15" x14ac:dyDescent="0.25">
      <c r="A150" s="81" t="s">
        <v>622</v>
      </c>
      <c r="B150" s="88">
        <v>624.11651780126863</v>
      </c>
      <c r="C150" s="89">
        <v>2.7846909473015802</v>
      </c>
      <c r="D150" s="90">
        <v>5.5037830289718218E-2</v>
      </c>
      <c r="E150" s="91">
        <v>4.0306385344222235</v>
      </c>
      <c r="F150" s="90">
        <v>8.4091574236426162E-3</v>
      </c>
      <c r="G150" s="91">
        <v>3.7734582677546089</v>
      </c>
      <c r="H150" s="98">
        <v>54.400796445817576</v>
      </c>
      <c r="I150" s="105">
        <v>2.1349989992220948</v>
      </c>
      <c r="J150" s="91">
        <v>53.982255809468803</v>
      </c>
      <c r="K150" s="91">
        <v>2.0284928116033392</v>
      </c>
      <c r="L150" s="98">
        <v>73.905980982928696</v>
      </c>
      <c r="M150" s="105">
        <v>33.676993005255895</v>
      </c>
      <c r="N150" s="91">
        <v>53.982255809468803</v>
      </c>
      <c r="O150" s="105">
        <v>2.0284928116033392</v>
      </c>
    </row>
    <row r="151" spans="1:15" x14ac:dyDescent="0.25">
      <c r="A151" s="81" t="s">
        <v>623</v>
      </c>
      <c r="B151" s="88">
        <v>1449.9391441331059</v>
      </c>
      <c r="C151" s="89">
        <v>1.643051506165059</v>
      </c>
      <c r="D151" s="90">
        <v>5.4198741895815514E-2</v>
      </c>
      <c r="E151" s="91">
        <v>3.4182413018833917</v>
      </c>
      <c r="F151" s="90">
        <v>8.5158145001418811E-3</v>
      </c>
      <c r="G151" s="91">
        <v>3.0828307760105207</v>
      </c>
      <c r="H151" s="98">
        <v>53.592924828632718</v>
      </c>
      <c r="I151" s="105">
        <v>1.7844311137624409</v>
      </c>
      <c r="J151" s="91">
        <v>54.664041895494336</v>
      </c>
      <c r="K151" s="91">
        <v>1.6780750532548296</v>
      </c>
      <c r="L151" s="98">
        <v>7.007429377013036</v>
      </c>
      <c r="M151" s="105">
        <v>35.533817437357698</v>
      </c>
      <c r="N151" s="91">
        <v>54.664041895494336</v>
      </c>
      <c r="O151" s="105">
        <v>1.6780750532548296</v>
      </c>
    </row>
    <row r="152" spans="1:15" x14ac:dyDescent="0.25">
      <c r="A152" s="81" t="s">
        <v>624</v>
      </c>
      <c r="B152" s="88">
        <v>1075.0205384430697</v>
      </c>
      <c r="C152" s="89">
        <v>7.3264086959925327</v>
      </c>
      <c r="D152" s="90">
        <v>5.5219013609643798E-2</v>
      </c>
      <c r="E152" s="91">
        <v>3.3156488328484328</v>
      </c>
      <c r="F152" s="90">
        <v>8.5488391559123012E-3</v>
      </c>
      <c r="G152" s="91">
        <v>3.0093321660613679</v>
      </c>
      <c r="H152" s="98">
        <v>54.575154816997866</v>
      </c>
      <c r="I152" s="105">
        <v>1.7617525562563436</v>
      </c>
      <c r="J152" s="91">
        <v>54.875131420018356</v>
      </c>
      <c r="K152" s="91">
        <v>1.6443662494489928</v>
      </c>
      <c r="L152" s="98">
        <v>42.489989700932519</v>
      </c>
      <c r="M152" s="105">
        <v>33.275605737264208</v>
      </c>
      <c r="N152" s="91">
        <v>54.875131420018356</v>
      </c>
      <c r="O152" s="105">
        <v>1.6443662494489928</v>
      </c>
    </row>
    <row r="153" spans="1:15" x14ac:dyDescent="0.25">
      <c r="A153" s="81" t="s">
        <v>625</v>
      </c>
      <c r="B153" s="88">
        <v>682.26985960889112</v>
      </c>
      <c r="C153" s="89">
        <v>3.31753344609298</v>
      </c>
      <c r="D153" s="90">
        <v>5.3840925064579596E-2</v>
      </c>
      <c r="E153" s="91">
        <v>4.0011717410517411</v>
      </c>
      <c r="F153" s="90">
        <v>8.5776687289205213E-3</v>
      </c>
      <c r="G153" s="91">
        <v>3.7036215112707245</v>
      </c>
      <c r="H153" s="98">
        <v>53.248224341454353</v>
      </c>
      <c r="I153" s="105">
        <v>2.075654960053587</v>
      </c>
      <c r="J153" s="91">
        <v>55.059400842476968</v>
      </c>
      <c r="K153" s="91">
        <v>2.0305081611754723</v>
      </c>
      <c r="L153" s="98" t="s">
        <v>494</v>
      </c>
      <c r="M153" s="105" t="s">
        <v>494</v>
      </c>
      <c r="N153" s="91">
        <v>55.059400842476968</v>
      </c>
      <c r="O153" s="105">
        <v>2.0305081611754723</v>
      </c>
    </row>
    <row r="154" spans="1:15" x14ac:dyDescent="0.25">
      <c r="A154" s="81" t="s">
        <v>626</v>
      </c>
      <c r="B154" s="88">
        <v>853.29657824695346</v>
      </c>
      <c r="C154" s="89">
        <v>2.5110278269379318</v>
      </c>
      <c r="D154" s="90">
        <v>5.4950223957129701E-2</v>
      </c>
      <c r="E154" s="91">
        <v>3.5816400847695524</v>
      </c>
      <c r="F154" s="90">
        <v>8.5954134148914247E-3</v>
      </c>
      <c r="G154" s="91">
        <v>3.2958734034353809</v>
      </c>
      <c r="H154" s="98">
        <v>54.316479394504945</v>
      </c>
      <c r="I154" s="105">
        <v>1.8943047778036615</v>
      </c>
      <c r="J154" s="91">
        <v>55.172816588815202</v>
      </c>
      <c r="K154" s="91">
        <v>1.8106667215391781</v>
      </c>
      <c r="L154" s="98">
        <v>17.727007048182692</v>
      </c>
      <c r="M154" s="105">
        <v>33.656191587402759</v>
      </c>
      <c r="N154" s="91">
        <v>55.172816588815202</v>
      </c>
      <c r="O154" s="105">
        <v>1.8106667215391781</v>
      </c>
    </row>
    <row r="155" spans="1:15" x14ac:dyDescent="0.25">
      <c r="A155" s="81" t="s">
        <v>627</v>
      </c>
      <c r="B155" s="88">
        <v>488.99530373495281</v>
      </c>
      <c r="C155" s="89">
        <v>2.5682774872914464</v>
      </c>
      <c r="D155" s="90">
        <v>5.541989797655221E-2</v>
      </c>
      <c r="E155" s="91">
        <v>3.699978971840876</v>
      </c>
      <c r="F155" s="90">
        <v>8.6923267852125688E-3</v>
      </c>
      <c r="G155" s="91">
        <v>3.3389087343363952</v>
      </c>
      <c r="H155" s="98">
        <v>54.768437127220778</v>
      </c>
      <c r="I155" s="105">
        <v>1.972741393013532</v>
      </c>
      <c r="J155" s="91">
        <v>55.792206389195151</v>
      </c>
      <c r="K155" s="91">
        <v>1.8548128401686661</v>
      </c>
      <c r="L155" s="98">
        <v>11.263334232680421</v>
      </c>
      <c r="M155" s="105">
        <v>38.347862397978091</v>
      </c>
      <c r="N155" s="91">
        <v>55.792206389195151</v>
      </c>
      <c r="O155" s="105">
        <v>1.8548128401686661</v>
      </c>
    </row>
    <row r="156" spans="1:15" x14ac:dyDescent="0.25">
      <c r="A156" s="81" t="s">
        <v>628</v>
      </c>
      <c r="B156" s="88">
        <v>706.16972408302831</v>
      </c>
      <c r="C156" s="89">
        <v>3.1323844458601777</v>
      </c>
      <c r="D156" s="90">
        <v>0.10785722828948384</v>
      </c>
      <c r="E156" s="91">
        <v>11.789692019301878</v>
      </c>
      <c r="F156" s="90">
        <v>8.873082192342464E-3</v>
      </c>
      <c r="G156" s="91">
        <v>4.6752463010896923</v>
      </c>
      <c r="H156" s="98">
        <v>104.00337583198394</v>
      </c>
      <c r="I156" s="105">
        <v>11.655124155296548</v>
      </c>
      <c r="J156" s="91">
        <v>56.9472858904074</v>
      </c>
      <c r="K156" s="91">
        <v>2.6507007133812763</v>
      </c>
      <c r="L156" s="98">
        <v>1386.7996534233414</v>
      </c>
      <c r="M156" s="105">
        <v>208.38863664371752</v>
      </c>
      <c r="N156" s="91">
        <v>56.9472858904074</v>
      </c>
      <c r="O156" s="105">
        <v>2.6507007133812763</v>
      </c>
    </row>
    <row r="157" spans="1:15" x14ac:dyDescent="0.25">
      <c r="A157" s="81" t="s">
        <v>629</v>
      </c>
      <c r="B157" s="88">
        <v>1240.0805041874078</v>
      </c>
      <c r="C157" s="89">
        <v>2.7169591844882341</v>
      </c>
      <c r="D157" s="90">
        <v>5.8373053146814062E-2</v>
      </c>
      <c r="E157" s="91">
        <v>3.9174203790609505</v>
      </c>
      <c r="F157" s="90">
        <v>8.933608066602752E-3</v>
      </c>
      <c r="G157" s="91">
        <v>3.6900499358147596</v>
      </c>
      <c r="H157" s="98">
        <v>57.605598319251875</v>
      </c>
      <c r="I157" s="105">
        <v>2.1938372192079072</v>
      </c>
      <c r="J157" s="91">
        <v>57.334017539397301</v>
      </c>
      <c r="K157" s="91">
        <v>2.1062735338255756</v>
      </c>
      <c r="L157" s="98">
        <v>69.957454613351757</v>
      </c>
      <c r="M157" s="105">
        <v>31.287160230570247</v>
      </c>
      <c r="N157" s="91">
        <v>57.334017539397301</v>
      </c>
      <c r="O157" s="105">
        <v>2.1062735338255756</v>
      </c>
    </row>
    <row r="158" spans="1:15" x14ac:dyDescent="0.25">
      <c r="A158" s="81" t="s">
        <v>630</v>
      </c>
      <c r="B158" s="88">
        <v>688.65794221672172</v>
      </c>
      <c r="C158" s="89">
        <v>15.279169463137578</v>
      </c>
      <c r="D158" s="90">
        <v>6.2040357492436866E-2</v>
      </c>
      <c r="E158" s="91">
        <v>4.1519542458519885</v>
      </c>
      <c r="F158" s="90">
        <v>9.2579455810549785E-3</v>
      </c>
      <c r="G158" s="91">
        <v>3.8750284122399004</v>
      </c>
      <c r="H158" s="98">
        <v>61.117859067898422</v>
      </c>
      <c r="I158" s="105">
        <v>2.4627288202114777</v>
      </c>
      <c r="J158" s="91">
        <v>59.405985353529935</v>
      </c>
      <c r="K158" s="91">
        <v>2.2914245482347511</v>
      </c>
      <c r="L158" s="98">
        <v>129.71027127077716</v>
      </c>
      <c r="M158" s="105">
        <v>35.057984581734871</v>
      </c>
      <c r="N158" s="91">
        <v>59.405985353529935</v>
      </c>
      <c r="O158" s="105">
        <v>2.2914245482347511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G48509</vt:lpstr>
      <vt:lpstr>Hf analytical settings</vt:lpstr>
      <vt:lpstr>U-Pb analytical settings</vt:lpstr>
      <vt:lpstr>Sample Information</vt:lpstr>
      <vt:lpstr>Raw Lu-Hf data this study</vt:lpstr>
      <vt:lpstr>Hf isotopes this study</vt:lpstr>
      <vt:lpstr>Igneous Weighted Mean Data</vt:lpstr>
      <vt:lpstr>U-Pb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Jennifer Olivarez</cp:lastModifiedBy>
  <cp:lastPrinted>2020-10-15T23:13:53Z</cp:lastPrinted>
  <dcterms:created xsi:type="dcterms:W3CDTF">2018-08-03T14:12:07Z</dcterms:created>
  <dcterms:modified xsi:type="dcterms:W3CDTF">2021-03-31T15:30:45Z</dcterms:modified>
</cp:coreProperties>
</file>