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Aug-2021\G48322-sLang\1-Data Repo\"/>
    </mc:Choice>
  </mc:AlternateContent>
  <xr:revisionPtr revIDLastSave="0" documentId="13_ncr:1_{96A6282B-B3B6-4310-914C-C5A155863906}" xr6:coauthVersionLast="46" xr6:coauthVersionMax="46" xr10:uidLastSave="{00000000-0000-0000-0000-000000000000}"/>
  <bookViews>
    <workbookView xWindow="-120" yWindow="-120" windowWidth="20730" windowHeight="10215" xr2:uid="{9498D6C0-D238-4C05-A55A-5D3F2048EAA4}"/>
  </bookViews>
  <sheets>
    <sheet name="Table S1" sheetId="3" r:id="rId1"/>
    <sheet name="Table S2" sheetId="2" r:id="rId2"/>
    <sheet name="G48322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7" i="2" l="1"/>
  <c r="M36" i="2"/>
  <c r="M35" i="2"/>
  <c r="M34" i="2"/>
  <c r="M33" i="2"/>
  <c r="M32" i="2"/>
  <c r="M31" i="2"/>
  <c r="M30" i="2"/>
  <c r="M29" i="2"/>
  <c r="M28" i="2"/>
  <c r="M27" i="2"/>
  <c r="M26" i="2"/>
  <c r="M23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39" i="2"/>
  <c r="M89" i="2" l="1"/>
  <c r="M88" i="2"/>
  <c r="M87" i="2"/>
  <c r="M86" i="2"/>
  <c r="M85" i="2"/>
  <c r="M84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G132" i="2" l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Aaron</author>
  </authors>
  <commentList>
    <comment ref="E132" authorId="0" shapeId="0" xr:uid="{654FF86C-D7D4-4EF7-92E4-B776833C17D8}">
      <text>
        <r>
          <rPr>
            <b/>
            <sz val="9"/>
            <color indexed="81"/>
            <rFont val="Tahoma"/>
            <family val="2"/>
          </rPr>
          <t>Aaron:</t>
        </r>
        <r>
          <rPr>
            <sz val="9"/>
            <color indexed="81"/>
            <rFont val="Tahoma"/>
            <family val="2"/>
          </rPr>
          <t xml:space="preserve">
**NOTE** First bottle (in CTD log) did not trip @903m, then 2 bottles tripped @730m</t>
        </r>
      </text>
    </comment>
  </commentList>
</comments>
</file>

<file path=xl/sharedStrings.xml><?xml version="1.0" encoding="utf-8"?>
<sst xmlns="http://schemas.openxmlformats.org/spreadsheetml/2006/main" count="687" uniqueCount="143">
  <si>
    <t xml:space="preserve">Site </t>
  </si>
  <si>
    <t xml:space="preserve">Sample </t>
  </si>
  <si>
    <t>Altimeter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</si>
  <si>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</si>
  <si>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CH</t>
    </r>
    <r>
      <rPr>
        <b/>
        <vertAlign val="subscript"/>
        <sz val="11"/>
        <color theme="1"/>
        <rFont val="Calibri"/>
        <family val="2"/>
        <scheme val="minor"/>
      </rPr>
      <t>4</t>
    </r>
  </si>
  <si>
    <t>Cast#</t>
  </si>
  <si>
    <t>Bottle #</t>
  </si>
  <si>
    <t>Depth (m)</t>
  </si>
  <si>
    <t xml:space="preserve">(m) </t>
  </si>
  <si>
    <t>Date</t>
  </si>
  <si>
    <t>Latitude</t>
  </si>
  <si>
    <t>Longitude</t>
  </si>
  <si>
    <t>JC130_001</t>
  </si>
  <si>
    <t xml:space="preserve">M068A </t>
  </si>
  <si>
    <t>1, 5, 9</t>
  </si>
  <si>
    <t>BDL</t>
  </si>
  <si>
    <t>JC130_002</t>
  </si>
  <si>
    <t>M069A (before drilling)</t>
  </si>
  <si>
    <t>1.7 - 3.0</t>
  </si>
  <si>
    <t>JC130_003</t>
  </si>
  <si>
    <t>M069A (after drilling)</t>
  </si>
  <si>
    <t>2.1 - 2.7</t>
  </si>
  <si>
    <t>JC130_004</t>
  </si>
  <si>
    <t>M070A</t>
  </si>
  <si>
    <t>1</t>
  </si>
  <si>
    <t>5</t>
  </si>
  <si>
    <t>9</t>
  </si>
  <si>
    <t>JC130_005</t>
  </si>
  <si>
    <t>M071A</t>
  </si>
  <si>
    <t>JC130_006</t>
  </si>
  <si>
    <t>M072A</t>
  </si>
  <si>
    <t>1.8-2.3</t>
  </si>
  <si>
    <t>JC130_008</t>
  </si>
  <si>
    <t>M073A</t>
  </si>
  <si>
    <t>1.5 - 1.8</t>
  </si>
  <si>
    <t>(lost)</t>
  </si>
  <si>
    <t>JC130_009</t>
  </si>
  <si>
    <t>M074A</t>
  </si>
  <si>
    <t>TRACE</t>
  </si>
  <si>
    <t>JC130_010</t>
  </si>
  <si>
    <t>M075A</t>
  </si>
  <si>
    <t>2.3-4.5</t>
  </si>
  <si>
    <t>JC130_11</t>
  </si>
  <si>
    <t>1, 5</t>
  </si>
  <si>
    <t>9, 13</t>
  </si>
  <si>
    <t>17, 21</t>
  </si>
  <si>
    <t>JC130_12</t>
  </si>
  <si>
    <t>M075Z (Lost City Plume)</t>
  </si>
  <si>
    <t>JC130_007</t>
  </si>
  <si>
    <t>AT4201-001-V01</t>
  </si>
  <si>
    <t>AT4201-002-T01</t>
  </si>
  <si>
    <t>Location</t>
  </si>
  <si>
    <t>AT4201-003-V02</t>
  </si>
  <si>
    <t>AT4201-004-V03</t>
  </si>
  <si>
    <t>AT4201-005-V04</t>
  </si>
  <si>
    <t>AT4201-006-V05</t>
  </si>
  <si>
    <t>AT4201-007-V06</t>
  </si>
  <si>
    <t>AT4201-008-V07</t>
  </si>
  <si>
    <t>AT4201-009-V08</t>
  </si>
  <si>
    <t>AT4201-010-V09</t>
  </si>
  <si>
    <t>AT4201-011-V10</t>
  </si>
  <si>
    <t>AT4201-012-V11</t>
  </si>
  <si>
    <t>AT4201-013-V12</t>
  </si>
  <si>
    <t>B1</t>
  </si>
  <si>
    <t>B2</t>
  </si>
  <si>
    <t>B3</t>
  </si>
  <si>
    <t>B4</t>
  </si>
  <si>
    <t>B5</t>
  </si>
  <si>
    <t>B7</t>
  </si>
  <si>
    <t>B8</t>
  </si>
  <si>
    <t>B10</t>
  </si>
  <si>
    <t>B13</t>
  </si>
  <si>
    <t>B16</t>
  </si>
  <si>
    <t>B19</t>
  </si>
  <si>
    <t>B6</t>
  </si>
  <si>
    <t>B9</t>
  </si>
  <si>
    <t>B11</t>
  </si>
  <si>
    <t>B12</t>
  </si>
  <si>
    <t>B14</t>
  </si>
  <si>
    <t>B15</t>
  </si>
  <si>
    <t>B17</t>
  </si>
  <si>
    <t>B18</t>
  </si>
  <si>
    <t>B20</t>
  </si>
  <si>
    <t>B21</t>
  </si>
  <si>
    <t>B22</t>
  </si>
  <si>
    <t>B23</t>
  </si>
  <si>
    <t>B24</t>
  </si>
  <si>
    <t>Sister Massif</t>
  </si>
  <si>
    <t>Fault east of Sister massif</t>
  </si>
  <si>
    <t>Corner of AFZ and MAR</t>
  </si>
  <si>
    <t>Between Mkrs 8 &amp; 2</t>
  </si>
  <si>
    <t>Between Poseidon &amp; Mkr 6</t>
  </si>
  <si>
    <t>Tow N to S along detachment fault</t>
  </si>
  <si>
    <t>Background on way to station</t>
  </si>
  <si>
    <t>Mkr 8 plume</t>
  </si>
  <si>
    <t>Mkr H plume</t>
  </si>
  <si>
    <t>Mkr 6 plume</t>
  </si>
  <si>
    <t>Poseidon / IMAX plume</t>
  </si>
  <si>
    <t>Shallower,  above Poseidon/IMAX plume</t>
  </si>
  <si>
    <t>variable</t>
  </si>
  <si>
    <t>750 to 898</t>
  </si>
  <si>
    <t>Eastern Wall Cast #1</t>
  </si>
  <si>
    <t>Eastern Wal Cast #2</t>
  </si>
  <si>
    <t>Eastern Wall Cast #3</t>
  </si>
  <si>
    <t>Eastern Wall Cast #4</t>
  </si>
  <si>
    <t>Eastern Wall Cast #5</t>
  </si>
  <si>
    <t>Western</t>
  </si>
  <si>
    <t>M0071</t>
  </si>
  <si>
    <t>High background concentrations; 77 nM maximum detected</t>
  </si>
  <si>
    <t>Northwest</t>
  </si>
  <si>
    <t>M0070</t>
  </si>
  <si>
    <t>High background concentrations; 55 nM maximum. Bubbles observed during drilling</t>
  </si>
  <si>
    <t xml:space="preserve">Northern </t>
  </si>
  <si>
    <t>M0074</t>
  </si>
  <si>
    <t>trace</t>
  </si>
  <si>
    <t>bdl</t>
  </si>
  <si>
    <t>Somewhat high background concentrations; maximum of 25 nM</t>
  </si>
  <si>
    <t xml:space="preserve">Western </t>
  </si>
  <si>
    <t>M0073</t>
  </si>
  <si>
    <t>No anamoulous signals</t>
  </si>
  <si>
    <t xml:space="preserve">Eastern </t>
  </si>
  <si>
    <t>M0068</t>
  </si>
  <si>
    <t>M0075</t>
  </si>
  <si>
    <t xml:space="preserve">High background concentrations; 56 nM maximum. </t>
  </si>
  <si>
    <t xml:space="preserve">Central </t>
  </si>
  <si>
    <t>M0069</t>
  </si>
  <si>
    <t>M0072</t>
  </si>
  <si>
    <t>M0076</t>
  </si>
  <si>
    <t>no sample</t>
  </si>
  <si>
    <t>Borehole</t>
  </si>
  <si>
    <r>
      <t>Maximum 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in Rock drill niskin (nM)</t>
    </r>
  </si>
  <si>
    <t>Low background concentrations; small anomalies while drilling (11 nM maximum)</t>
  </si>
  <si>
    <t>Small jump on drill touchdown; small anomaly while drilling (13 nM maximum)</t>
  </si>
  <si>
    <t>&gt;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</si>
  <si>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/CH</t>
    </r>
    <r>
      <rPr>
        <b/>
        <vertAlign val="subscript"/>
        <sz val="11"/>
        <color theme="1"/>
        <rFont val="Calibri"/>
        <family val="2"/>
        <scheme val="minor"/>
      </rPr>
      <t>4</t>
    </r>
  </si>
  <si>
    <r>
      <rPr>
        <b/>
        <sz val="11"/>
        <color theme="1"/>
        <rFont val="Calibri"/>
        <family val="2"/>
        <scheme val="minor"/>
      </rPr>
      <t>Table 2.</t>
    </r>
    <r>
      <rPr>
        <sz val="11"/>
        <color theme="1"/>
        <rFont val="Calibri"/>
        <family val="2"/>
        <scheme val="minor"/>
      </rPr>
      <t xml:space="preserve"> Summary of CTD Rosette cast locations, depths, and associated drill hole and gas data from  IODP Expedition 357 (JC130 samples; Fruh-Green et al., 2017) and Lost City 2018 Return (AT42-02 samples; this work). Locations starting with "M" refer to Expedition 357 borehole locations. Altimeter readings only reported when the rosette was &lt;10 m above the seafloor. In cases where CH4 was below the detection limit (BDL), the detection limit of the instrument (0.3 nM) was used to calculate the minimum possible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ratios.</t>
    </r>
  </si>
  <si>
    <t>(nM)</t>
  </si>
  <si>
    <r>
      <t>Maximum CH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in Rock drill niskin (nM)</t>
    </r>
  </si>
  <si>
    <t>METS Methane Sensor</t>
  </si>
  <si>
    <r>
      <rPr>
        <b/>
        <sz val="11"/>
        <color theme="1"/>
        <rFont val="Calibri"/>
        <family val="2"/>
        <scheme val="minor"/>
      </rPr>
      <t>Table S1.</t>
    </r>
    <r>
      <rPr>
        <sz val="11"/>
        <color theme="1"/>
        <rFont val="Calibri"/>
        <family val="2"/>
        <scheme val="minor"/>
      </rPr>
      <t xml:space="preserve"> Summary of volatile distributions determined while drilling on Expedition 357. Data is from Fr</t>
    </r>
    <r>
      <rPr>
        <sz val="11"/>
        <color theme="1"/>
        <rFont val="Calibri"/>
        <family val="2"/>
      </rPr>
      <t>ü</t>
    </r>
    <r>
      <rPr>
        <sz val="11"/>
        <color theme="1"/>
        <rFont val="Calibri"/>
        <family val="2"/>
        <scheme val="minor"/>
      </rPr>
      <t>h Green et al., 2017 and  Früh Green et al., 2018. While the METS sensor is designed to detect 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it is will also respond to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with a response factor of 1 to 0.02, respectively (Fruh-Green et al., 2018).  </t>
    </r>
  </si>
  <si>
    <t>M075X (Mid-Atlantic Ridge)</t>
  </si>
  <si>
    <t>M072X (Atlantis Fracture Zone)</t>
  </si>
  <si>
    <t>Lang, S.Q., et al., 2021, Extensive decentralized hydrogen export from the Atlantis Massif: Geology, v. 49, https://doi.org/10.1130/G48322.1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</si>
</sst>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$-409]dd\-mmm\-yy;@"/>
    <numFmt numFmtId="166" formatCode="0.000000"/>
    <numFmt numFmtId="167" formatCode="0.000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ＭＳ Ｐゴシック"/>
      <family val="3"/>
      <charset val="128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>
      <alignment vertical="center"/>
    </xf>
  </cellStyleXfs>
  <cellXfs count="90">
    <xf numFmtId="0" fontId="0" fillId="0" borderId="0" xfId="0"/>
    <xf numFmtId="0" fontId="1" fillId="0" borderId="1" xfId="1" applyBorder="1" applyAlignment="1">
      <alignment horizontal="center"/>
    </xf>
    <xf numFmtId="0" fontId="2" fillId="0" borderId="1" xfId="1" applyFont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1" fontId="2" fillId="0" borderId="2" xfId="1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0" xfId="1" applyFont="1" applyAlignment="1">
      <alignment horizontal="center"/>
    </xf>
    <xf numFmtId="1" fontId="2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2" applyNumberFormat="1" applyAlignment="1">
      <alignment horizontal="center" vertical="center"/>
    </xf>
    <xf numFmtId="1" fontId="1" fillId="0" borderId="0" xfId="2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0" xfId="1" applyFont="1" applyAlignment="1">
      <alignment horizontal="center"/>
    </xf>
    <xf numFmtId="14" fontId="1" fillId="0" borderId="0" xfId="1" applyNumberFormat="1" applyFont="1" applyAlignment="1">
      <alignment horizontal="center"/>
    </xf>
    <xf numFmtId="1" fontId="1" fillId="0" borderId="0" xfId="1" applyNumberFormat="1" applyFont="1" applyAlignment="1">
      <alignment horizontal="center"/>
    </xf>
    <xf numFmtId="0" fontId="1" fillId="0" borderId="0" xfId="1" quotePrefix="1" applyFont="1" applyAlignment="1">
      <alignment horizontal="center"/>
    </xf>
    <xf numFmtId="14" fontId="1" fillId="0" borderId="0" xfId="1" quotePrefix="1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2" fillId="0" borderId="4" xfId="0" applyFont="1" applyBorder="1"/>
    <xf numFmtId="0" fontId="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1" applyFont="1" applyBorder="1" applyAlignment="1">
      <alignment horizontal="center"/>
    </xf>
    <xf numFmtId="1" fontId="1" fillId="0" borderId="0" xfId="1" applyNumberFormat="1" applyFont="1" applyBorder="1" applyAlignment="1">
      <alignment horizontal="center"/>
    </xf>
    <xf numFmtId="14" fontId="1" fillId="0" borderId="0" xfId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0" borderId="0" xfId="2" applyNumberFormat="1" applyFill="1" applyBorder="1" applyAlignment="1">
      <alignment horizontal="center" vertical="center"/>
    </xf>
    <xf numFmtId="1" fontId="1" fillId="0" borderId="0" xfId="2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2" fillId="0" borderId="2" xfId="0" applyFont="1" applyBorder="1" applyAlignment="1">
      <alignment horizontal="center"/>
    </xf>
    <xf numFmtId="14" fontId="2" fillId="0" borderId="1" xfId="1" applyNumberFormat="1" applyFont="1" applyBorder="1" applyAlignment="1">
      <alignment horizontal="center"/>
    </xf>
    <xf numFmtId="14" fontId="2" fillId="0" borderId="2" xfId="1" applyNumberFormat="1" applyFont="1" applyBorder="1" applyAlignment="1">
      <alignment horizontal="center"/>
    </xf>
    <xf numFmtId="14" fontId="2" fillId="0" borderId="0" xfId="1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1" fontId="1" fillId="0" borderId="0" xfId="2" applyNumberFormat="1" applyFill="1" applyAlignment="1">
      <alignment horizontal="center" vertical="center"/>
    </xf>
    <xf numFmtId="14" fontId="0" fillId="0" borderId="0" xfId="0" applyNumberFormat="1" applyFill="1" applyAlignment="1">
      <alignment horizontal="center"/>
    </xf>
    <xf numFmtId="0" fontId="0" fillId="0" borderId="0" xfId="0" applyFill="1"/>
    <xf numFmtId="14" fontId="0" fillId="0" borderId="0" xfId="0" applyNumberFormat="1" applyFill="1" applyBorder="1" applyAlignment="1">
      <alignment horizontal="center"/>
    </xf>
    <xf numFmtId="14" fontId="1" fillId="0" borderId="0" xfId="2" applyNumberForma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/>
    </xf>
    <xf numFmtId="14" fontId="1" fillId="0" borderId="3" xfId="0" applyNumberFormat="1" applyFon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0" fillId="0" borderId="3" xfId="0" applyFill="1" applyBorder="1"/>
    <xf numFmtId="0" fontId="0" fillId="0" borderId="0" xfId="0" applyBorder="1" applyAlignment="1">
      <alignment horizontal="right"/>
    </xf>
    <xf numFmtId="0" fontId="1" fillId="0" borderId="0" xfId="2" applyBorder="1" applyAlignment="1">
      <alignment horizontal="center" vertical="center"/>
    </xf>
    <xf numFmtId="165" fontId="1" fillId="0" borderId="0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3" xfId="1" applyFont="1" applyBorder="1" applyAlignment="1">
      <alignment horizontal="left" wrapText="1"/>
    </xf>
    <xf numFmtId="0" fontId="0" fillId="0" borderId="0" xfId="1" applyFont="1" applyBorder="1" applyAlignment="1">
      <alignment horizontal="left" wrapText="1"/>
    </xf>
  </cellXfs>
  <cellStyles count="4">
    <cellStyle name="Normal" xfId="0" builtinId="0"/>
    <cellStyle name="Normal 3" xfId="1" xr:uid="{414F7CC1-E397-452E-B082-82B0C7761C8C}"/>
    <cellStyle name="Normal 5" xfId="2" xr:uid="{BC11AB92-3A9F-4A5E-85EC-49181119EECE}"/>
    <cellStyle name="標準 3" xfId="3" xr:uid="{7C8E950F-ED11-4656-8A6B-4308A37B40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D4AD1-C659-4E4E-9443-F7BFD73B0DE9}">
  <sheetPr>
    <pageSetUpPr fitToPage="1"/>
  </sheetPr>
  <dimension ref="A2:E12"/>
  <sheetViews>
    <sheetView tabSelected="1" workbookViewId="0">
      <selection activeCell="C18" sqref="C18"/>
    </sheetView>
  </sheetViews>
  <sheetFormatPr defaultRowHeight="15"/>
  <cols>
    <col min="1" max="1" width="11.42578125" customWidth="1"/>
    <col min="3" max="4" width="19.5703125" customWidth="1"/>
    <col min="5" max="5" width="76.85546875" bestFit="1" customWidth="1"/>
  </cols>
  <sheetData>
    <row r="2" spans="1:5" ht="32.25" customHeight="1">
      <c r="A2" s="87" t="s">
        <v>139</v>
      </c>
      <c r="B2" s="87"/>
      <c r="C2" s="87"/>
      <c r="D2" s="87"/>
      <c r="E2" s="87"/>
    </row>
    <row r="3" spans="1:5" ht="33" customHeight="1" thickBot="1">
      <c r="A3" s="29"/>
      <c r="B3" s="30" t="s">
        <v>129</v>
      </c>
      <c r="C3" s="31" t="s">
        <v>130</v>
      </c>
      <c r="D3" s="31" t="s">
        <v>137</v>
      </c>
      <c r="E3" s="31" t="s">
        <v>138</v>
      </c>
    </row>
    <row r="4" spans="1:5" ht="15.75" thickTop="1">
      <c r="A4" s="10" t="s">
        <v>106</v>
      </c>
      <c r="B4" s="10" t="s">
        <v>107</v>
      </c>
      <c r="C4" s="10">
        <v>61</v>
      </c>
      <c r="D4" s="10">
        <v>2</v>
      </c>
      <c r="E4" s="28" t="s">
        <v>108</v>
      </c>
    </row>
    <row r="5" spans="1:5">
      <c r="A5" s="10" t="s">
        <v>109</v>
      </c>
      <c r="B5" s="10" t="s">
        <v>110</v>
      </c>
      <c r="C5" s="10">
        <v>73</v>
      </c>
      <c r="D5" s="10">
        <v>5</v>
      </c>
      <c r="E5" s="28" t="s">
        <v>111</v>
      </c>
    </row>
    <row r="6" spans="1:5">
      <c r="A6" s="10" t="s">
        <v>112</v>
      </c>
      <c r="B6" s="10" t="s">
        <v>113</v>
      </c>
      <c r="C6" s="10" t="s">
        <v>114</v>
      </c>
      <c r="D6" s="10" t="s">
        <v>115</v>
      </c>
      <c r="E6" s="28" t="s">
        <v>116</v>
      </c>
    </row>
    <row r="7" spans="1:5">
      <c r="A7" s="10" t="s">
        <v>117</v>
      </c>
      <c r="B7" s="10" t="s">
        <v>118</v>
      </c>
      <c r="C7" s="10">
        <v>40</v>
      </c>
      <c r="D7" s="10" t="s">
        <v>115</v>
      </c>
      <c r="E7" s="28" t="s">
        <v>119</v>
      </c>
    </row>
    <row r="8" spans="1:5">
      <c r="A8" s="10" t="s">
        <v>120</v>
      </c>
      <c r="B8" s="10" t="s">
        <v>121</v>
      </c>
      <c r="C8" s="10">
        <v>137</v>
      </c>
      <c r="D8" s="10" t="s">
        <v>115</v>
      </c>
      <c r="E8" s="28" t="s">
        <v>119</v>
      </c>
    </row>
    <row r="9" spans="1:5">
      <c r="A9" s="10" t="s">
        <v>120</v>
      </c>
      <c r="B9" s="10" t="s">
        <v>122</v>
      </c>
      <c r="C9" s="10">
        <v>9</v>
      </c>
      <c r="D9" s="10" t="s">
        <v>115</v>
      </c>
      <c r="E9" s="28" t="s">
        <v>123</v>
      </c>
    </row>
    <row r="10" spans="1:5">
      <c r="A10" s="10" t="s">
        <v>124</v>
      </c>
      <c r="B10" s="10" t="s">
        <v>125</v>
      </c>
      <c r="C10" s="10">
        <v>58</v>
      </c>
      <c r="D10" s="10">
        <v>4</v>
      </c>
      <c r="E10" s="28" t="s">
        <v>119</v>
      </c>
    </row>
    <row r="11" spans="1:5">
      <c r="A11" s="10" t="s">
        <v>124</v>
      </c>
      <c r="B11" s="10" t="s">
        <v>126</v>
      </c>
      <c r="C11" s="10">
        <v>322</v>
      </c>
      <c r="D11" s="10">
        <v>3</v>
      </c>
      <c r="E11" s="28" t="s">
        <v>131</v>
      </c>
    </row>
    <row r="12" spans="1:5">
      <c r="A12" s="32" t="s">
        <v>124</v>
      </c>
      <c r="B12" s="32" t="s">
        <v>127</v>
      </c>
      <c r="C12" s="32" t="s">
        <v>128</v>
      </c>
      <c r="D12" s="32" t="s">
        <v>128</v>
      </c>
      <c r="E12" s="33" t="s">
        <v>132</v>
      </c>
    </row>
  </sheetData>
  <mergeCells count="1">
    <mergeCell ref="A2:E2"/>
  </mergeCells>
  <pageMargins left="0.7" right="0.7" top="0.75" bottom="0.75" header="0.3" footer="0.3"/>
  <pageSetup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505C2-60BD-414C-8674-92873BFB904F}">
  <dimension ref="A1:N237"/>
  <sheetViews>
    <sheetView zoomScale="80" zoomScaleNormal="80" workbookViewId="0">
      <selection activeCell="E22" sqref="E22"/>
    </sheetView>
  </sheetViews>
  <sheetFormatPr defaultRowHeight="15"/>
  <cols>
    <col min="1" max="1" width="25.140625" customWidth="1"/>
    <col min="2" max="2" width="29.7109375" style="10" customWidth="1"/>
    <col min="3" max="3" width="13" customWidth="1"/>
    <col min="4" max="4" width="9.42578125" style="10" bestFit="1" customWidth="1"/>
    <col min="5" max="5" width="8.7109375" style="15"/>
    <col min="6" max="6" width="11.140625" customWidth="1"/>
    <col min="7" max="7" width="11" style="50" bestFit="1" customWidth="1"/>
    <col min="8" max="8" width="12.7109375" style="77" bestFit="1" customWidth="1"/>
    <col min="9" max="9" width="12.140625" style="76" bestFit="1" customWidth="1"/>
    <col min="10" max="10" width="8.7109375" style="26"/>
    <col min="12" max="12" width="2" bestFit="1" customWidth="1"/>
  </cols>
  <sheetData>
    <row r="1" spans="1:13">
      <c r="F1" s="15"/>
      <c r="I1" s="77"/>
      <c r="J1" s="13"/>
      <c r="K1" s="26"/>
      <c r="L1" s="13"/>
    </row>
    <row r="3" spans="1:13" ht="46.9" customHeight="1">
      <c r="A3" s="88" t="s">
        <v>135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9"/>
    </row>
    <row r="4" spans="1:13" ht="18">
      <c r="A4" s="1"/>
      <c r="B4" s="2"/>
      <c r="C4" s="1"/>
      <c r="D4" s="2" t="s">
        <v>0</v>
      </c>
      <c r="E4" s="3" t="s">
        <v>1</v>
      </c>
      <c r="F4" s="2" t="s">
        <v>2</v>
      </c>
      <c r="G4" s="47"/>
      <c r="H4" s="70"/>
      <c r="I4" s="70"/>
      <c r="J4" s="4" t="s">
        <v>3</v>
      </c>
      <c r="K4" s="4" t="s">
        <v>4</v>
      </c>
      <c r="L4" s="4"/>
      <c r="M4" s="45"/>
    </row>
    <row r="5" spans="1:13" ht="18.75" thickBot="1">
      <c r="A5" s="5" t="s">
        <v>5</v>
      </c>
      <c r="B5" s="5" t="s">
        <v>51</v>
      </c>
      <c r="C5" s="5" t="s">
        <v>6</v>
      </c>
      <c r="D5" s="5" t="s">
        <v>7</v>
      </c>
      <c r="E5" s="6" t="s">
        <v>7</v>
      </c>
      <c r="F5" s="5" t="s">
        <v>8</v>
      </c>
      <c r="G5" s="48" t="s">
        <v>9</v>
      </c>
      <c r="H5" s="71" t="s">
        <v>10</v>
      </c>
      <c r="I5" s="71" t="s">
        <v>11</v>
      </c>
      <c r="J5" s="7" t="s">
        <v>136</v>
      </c>
      <c r="K5" s="7" t="s">
        <v>136</v>
      </c>
      <c r="L5" s="44"/>
      <c r="M5" s="46" t="s">
        <v>134</v>
      </c>
    </row>
    <row r="6" spans="1:13" ht="15.75" thickTop="1">
      <c r="A6" s="8"/>
      <c r="B6" s="8"/>
      <c r="C6" s="8"/>
      <c r="D6" s="8"/>
      <c r="E6" s="9"/>
      <c r="F6" s="8"/>
      <c r="G6" s="49"/>
      <c r="H6" s="72"/>
      <c r="I6" s="72"/>
      <c r="J6"/>
      <c r="M6" s="10"/>
    </row>
    <row r="7" spans="1:13">
      <c r="A7" s="20" t="s">
        <v>12</v>
      </c>
      <c r="B7" s="20" t="s">
        <v>13</v>
      </c>
      <c r="C7" s="21" t="s">
        <v>14</v>
      </c>
      <c r="D7" s="20">
        <v>1001</v>
      </c>
      <c r="E7" s="22">
        <v>1099</v>
      </c>
      <c r="F7" s="20">
        <v>2.2000000000000002</v>
      </c>
      <c r="G7" s="21">
        <v>42314</v>
      </c>
      <c r="H7" s="73">
        <v>30.125098999999999</v>
      </c>
      <c r="I7" s="73">
        <v>-42.095787000000001</v>
      </c>
      <c r="J7" s="25">
        <v>6.5493321899458987</v>
      </c>
      <c r="K7" s="25" t="s">
        <v>15</v>
      </c>
      <c r="L7" s="34" t="s">
        <v>133</v>
      </c>
      <c r="M7" s="13">
        <f>J7/0.3</f>
        <v>21.831107299819664</v>
      </c>
    </row>
    <row r="8" spans="1:13">
      <c r="A8" s="20" t="s">
        <v>16</v>
      </c>
      <c r="B8" s="20" t="s">
        <v>17</v>
      </c>
      <c r="C8" s="21" t="s">
        <v>14</v>
      </c>
      <c r="D8" s="20">
        <v>849</v>
      </c>
      <c r="E8" s="22">
        <v>847.5</v>
      </c>
      <c r="F8" s="23" t="s">
        <v>18</v>
      </c>
      <c r="G8" s="21">
        <v>42314</v>
      </c>
      <c r="H8" s="73">
        <v>30.132982999999999</v>
      </c>
      <c r="I8" s="73">
        <v>-42.120303</v>
      </c>
      <c r="J8" s="25">
        <v>44.351799608750405</v>
      </c>
      <c r="K8" s="25" t="s">
        <v>15</v>
      </c>
      <c r="L8" s="34" t="s">
        <v>133</v>
      </c>
      <c r="M8" s="13">
        <f>J8/0.3</f>
        <v>147.83933202916802</v>
      </c>
    </row>
    <row r="9" spans="1:13">
      <c r="A9" s="20" t="s">
        <v>19</v>
      </c>
      <c r="B9" s="20" t="s">
        <v>20</v>
      </c>
      <c r="C9" s="20">
        <v>1</v>
      </c>
      <c r="D9" s="20">
        <v>851</v>
      </c>
      <c r="E9" s="22">
        <v>847.9</v>
      </c>
      <c r="F9" s="20" t="s">
        <v>21</v>
      </c>
      <c r="G9" s="21">
        <v>42316</v>
      </c>
      <c r="H9" s="74">
        <v>30.132472</v>
      </c>
      <c r="I9" s="74">
        <v>-42.119990000000001</v>
      </c>
      <c r="J9" s="25">
        <v>12.412607826221297</v>
      </c>
      <c r="K9" s="25">
        <v>1.2376588193272196</v>
      </c>
      <c r="M9" s="13">
        <f t="shared" ref="M9:M14" si="0">J9/K9</f>
        <v>10.029103039049712</v>
      </c>
    </row>
    <row r="10" spans="1:13">
      <c r="A10" s="20" t="s">
        <v>19</v>
      </c>
      <c r="B10" s="20" t="s">
        <v>20</v>
      </c>
      <c r="C10" s="20">
        <v>9</v>
      </c>
      <c r="D10" s="20">
        <v>851</v>
      </c>
      <c r="E10" s="22">
        <v>848.2</v>
      </c>
      <c r="F10" s="20" t="s">
        <v>21</v>
      </c>
      <c r="G10" s="21">
        <v>42316</v>
      </c>
      <c r="H10" s="74">
        <v>30.132472</v>
      </c>
      <c r="I10" s="74">
        <v>-42.119990000000001</v>
      </c>
      <c r="J10" s="25">
        <v>15.857559926776545</v>
      </c>
      <c r="K10" s="25">
        <v>1.445317487789693</v>
      </c>
      <c r="M10" s="13">
        <f t="shared" si="0"/>
        <v>10.971679275137896</v>
      </c>
    </row>
    <row r="11" spans="1:13">
      <c r="A11" s="20" t="s">
        <v>19</v>
      </c>
      <c r="B11" s="20" t="s">
        <v>20</v>
      </c>
      <c r="C11" s="20">
        <v>13</v>
      </c>
      <c r="D11" s="20">
        <v>851</v>
      </c>
      <c r="E11" s="22">
        <v>848.2</v>
      </c>
      <c r="F11" s="20" t="s">
        <v>21</v>
      </c>
      <c r="G11" s="21">
        <v>42316</v>
      </c>
      <c r="H11" s="74">
        <v>30.132472</v>
      </c>
      <c r="I11" s="74">
        <v>-42.119990000000001</v>
      </c>
      <c r="J11" s="25">
        <v>17.428272286947539</v>
      </c>
      <c r="K11" s="25">
        <v>0.98979521694467798</v>
      </c>
      <c r="M11" s="13">
        <f t="shared" si="0"/>
        <v>17.60795767506891</v>
      </c>
    </row>
    <row r="12" spans="1:13">
      <c r="A12" s="20" t="s">
        <v>22</v>
      </c>
      <c r="B12" s="20" t="s">
        <v>23</v>
      </c>
      <c r="C12" s="24" t="s">
        <v>24</v>
      </c>
      <c r="D12" s="20">
        <v>1140</v>
      </c>
      <c r="E12" s="22">
        <v>1138.4000000000001</v>
      </c>
      <c r="F12" s="20">
        <v>1.7</v>
      </c>
      <c r="G12" s="21">
        <v>42316</v>
      </c>
      <c r="H12" s="74">
        <v>30.142368000000001</v>
      </c>
      <c r="I12" s="74">
        <v>-42.136657</v>
      </c>
      <c r="J12" s="25">
        <v>9.134081201044399</v>
      </c>
      <c r="K12" s="25">
        <v>1.7681579337388431</v>
      </c>
      <c r="M12" s="13">
        <f t="shared" si="0"/>
        <v>5.1658740583936451</v>
      </c>
    </row>
    <row r="13" spans="1:13">
      <c r="A13" s="20" t="s">
        <v>22</v>
      </c>
      <c r="B13" s="20" t="s">
        <v>23</v>
      </c>
      <c r="C13" s="24" t="s">
        <v>25</v>
      </c>
      <c r="D13" s="20">
        <v>1140</v>
      </c>
      <c r="E13" s="22">
        <v>1138.4000000000001</v>
      </c>
      <c r="F13" s="20">
        <v>1.7</v>
      </c>
      <c r="G13" s="21">
        <v>42316</v>
      </c>
      <c r="H13" s="74">
        <v>30.142368000000001</v>
      </c>
      <c r="I13" s="74">
        <v>-42.136657</v>
      </c>
      <c r="J13" s="25">
        <v>8.4930419467224993</v>
      </c>
      <c r="K13" s="25">
        <v>1.0625512524125593</v>
      </c>
      <c r="M13" s="13">
        <f t="shared" si="0"/>
        <v>7.993065677950832</v>
      </c>
    </row>
    <row r="14" spans="1:13">
      <c r="A14" s="20" t="s">
        <v>22</v>
      </c>
      <c r="B14" s="20" t="s">
        <v>23</v>
      </c>
      <c r="C14" s="24" t="s">
        <v>26</v>
      </c>
      <c r="D14" s="20">
        <v>1140</v>
      </c>
      <c r="E14" s="22">
        <v>1138.4000000000001</v>
      </c>
      <c r="F14" s="20">
        <v>1.7</v>
      </c>
      <c r="G14" s="21">
        <v>42316</v>
      </c>
      <c r="H14" s="74">
        <v>30.142368000000001</v>
      </c>
      <c r="I14" s="74">
        <v>-42.136657</v>
      </c>
      <c r="J14" s="25">
        <v>9.8135710712759625</v>
      </c>
      <c r="K14" s="25">
        <v>2.6387074599543263</v>
      </c>
      <c r="M14" s="13">
        <f t="shared" si="0"/>
        <v>3.719082626706117</v>
      </c>
    </row>
    <row r="15" spans="1:13">
      <c r="A15" s="20" t="s">
        <v>27</v>
      </c>
      <c r="B15" s="20" t="s">
        <v>28</v>
      </c>
      <c r="C15" s="24" t="s">
        <v>24</v>
      </c>
      <c r="D15" s="20">
        <v>1384</v>
      </c>
      <c r="E15" s="22">
        <v>1386.8</v>
      </c>
      <c r="F15" s="20">
        <v>2.2000000000000002</v>
      </c>
      <c r="G15" s="21">
        <v>42317</v>
      </c>
      <c r="H15" s="74">
        <v>30.128157999999999</v>
      </c>
      <c r="I15" s="74">
        <v>-42.153427999999998</v>
      </c>
      <c r="J15" s="25">
        <v>10.890450528160978</v>
      </c>
      <c r="K15" s="25" t="s">
        <v>15</v>
      </c>
      <c r="L15" s="34" t="s">
        <v>133</v>
      </c>
      <c r="M15" s="13">
        <f>J15/0.3</f>
        <v>36.301501760536595</v>
      </c>
    </row>
    <row r="16" spans="1:13">
      <c r="A16" s="20" t="s">
        <v>27</v>
      </c>
      <c r="B16" s="20" t="s">
        <v>28</v>
      </c>
      <c r="C16" s="24" t="s">
        <v>25</v>
      </c>
      <c r="D16" s="20">
        <v>1384</v>
      </c>
      <c r="E16" s="22">
        <v>1386.8</v>
      </c>
      <c r="F16" s="20">
        <v>2.2000000000000002</v>
      </c>
      <c r="G16" s="21">
        <v>42317</v>
      </c>
      <c r="H16" s="74">
        <v>30.128157999999999</v>
      </c>
      <c r="I16" s="74">
        <v>-42.153427999999998</v>
      </c>
      <c r="J16" s="25">
        <v>10.743305384173214</v>
      </c>
      <c r="K16" s="25" t="s">
        <v>15</v>
      </c>
      <c r="L16" s="34" t="s">
        <v>133</v>
      </c>
      <c r="M16" s="13">
        <f>J16/0.3</f>
        <v>35.811017947244046</v>
      </c>
    </row>
    <row r="17" spans="1:13">
      <c r="A17" s="20" t="s">
        <v>27</v>
      </c>
      <c r="B17" s="20" t="s">
        <v>28</v>
      </c>
      <c r="C17" s="24" t="s">
        <v>26</v>
      </c>
      <c r="D17" s="20">
        <v>1384</v>
      </c>
      <c r="E17" s="22">
        <v>1386.8</v>
      </c>
      <c r="F17" s="20">
        <v>2.2000000000000002</v>
      </c>
      <c r="G17" s="21">
        <v>42317</v>
      </c>
      <c r="H17" s="74">
        <v>30.128157999999999</v>
      </c>
      <c r="I17" s="74">
        <v>-42.153427999999998</v>
      </c>
      <c r="J17" s="25">
        <v>10.537813223304541</v>
      </c>
      <c r="K17" s="25" t="s">
        <v>15</v>
      </c>
      <c r="L17" s="34" t="s">
        <v>133</v>
      </c>
      <c r="M17" s="13">
        <f>J17/0.3</f>
        <v>35.126044077681804</v>
      </c>
    </row>
    <row r="18" spans="1:13">
      <c r="A18" s="20" t="s">
        <v>29</v>
      </c>
      <c r="B18" s="20" t="s">
        <v>30</v>
      </c>
      <c r="C18" s="24" t="s">
        <v>24</v>
      </c>
      <c r="D18" s="20">
        <v>826</v>
      </c>
      <c r="E18" s="22">
        <v>818</v>
      </c>
      <c r="F18" s="20" t="s">
        <v>31</v>
      </c>
      <c r="G18" s="21">
        <v>42318</v>
      </c>
      <c r="H18" s="73">
        <v>30.129877</v>
      </c>
      <c r="I18" s="74">
        <v>-42.12229</v>
      </c>
      <c r="J18" s="25">
        <v>26.264056080857866</v>
      </c>
      <c r="K18" s="25">
        <v>1.1702601599312676</v>
      </c>
      <c r="M18" s="13">
        <f>J18/K18</f>
        <v>22.442920796688849</v>
      </c>
    </row>
    <row r="19" spans="1:13">
      <c r="A19" s="20" t="s">
        <v>29</v>
      </c>
      <c r="B19" s="20" t="s">
        <v>30</v>
      </c>
      <c r="C19" s="24" t="s">
        <v>25</v>
      </c>
      <c r="D19" s="20">
        <v>826</v>
      </c>
      <c r="E19" s="22">
        <v>818</v>
      </c>
      <c r="F19" s="20" t="s">
        <v>31</v>
      </c>
      <c r="G19" s="21">
        <v>42318</v>
      </c>
      <c r="H19" s="73">
        <v>30.129877</v>
      </c>
      <c r="I19" s="74">
        <v>-42.12229</v>
      </c>
      <c r="J19" s="25">
        <v>24.563107566625302</v>
      </c>
      <c r="K19" s="25" t="s">
        <v>15</v>
      </c>
      <c r="L19" s="34" t="s">
        <v>133</v>
      </c>
      <c r="M19" s="13">
        <f>J19/0.3</f>
        <v>81.877025222084342</v>
      </c>
    </row>
    <row r="20" spans="1:13">
      <c r="A20" s="20" t="s">
        <v>29</v>
      </c>
      <c r="B20" s="20" t="s">
        <v>30</v>
      </c>
      <c r="C20" s="24" t="s">
        <v>26</v>
      </c>
      <c r="D20" s="20">
        <v>826</v>
      </c>
      <c r="E20" s="22">
        <v>818</v>
      </c>
      <c r="F20" s="20" t="s">
        <v>31</v>
      </c>
      <c r="G20" s="21">
        <v>42318</v>
      </c>
      <c r="H20" s="73">
        <v>30.129877</v>
      </c>
      <c r="I20" s="74">
        <v>-42.12229</v>
      </c>
      <c r="J20" s="25">
        <v>23.861146976639617</v>
      </c>
      <c r="K20" s="25">
        <v>1.2342598891198284</v>
      </c>
      <c r="M20" s="13">
        <f>J20/K20</f>
        <v>19.332352276031106</v>
      </c>
    </row>
    <row r="21" spans="1:13">
      <c r="A21" s="20" t="s">
        <v>32</v>
      </c>
      <c r="B21" s="20" t="s">
        <v>33</v>
      </c>
      <c r="C21" s="20">
        <v>1</v>
      </c>
      <c r="D21" s="20">
        <v>1432</v>
      </c>
      <c r="E21" s="22">
        <v>1428</v>
      </c>
      <c r="F21" s="20" t="s">
        <v>34</v>
      </c>
      <c r="G21" s="21">
        <v>42320</v>
      </c>
      <c r="H21" s="74">
        <v>30.131233000000002</v>
      </c>
      <c r="I21" s="74">
        <v>-42.182417000000001</v>
      </c>
      <c r="J21" s="25">
        <v>1.7600279132910492</v>
      </c>
      <c r="K21" s="25" t="s">
        <v>15</v>
      </c>
      <c r="L21" s="34" t="s">
        <v>133</v>
      </c>
      <c r="M21" s="13">
        <f>J21/0.3</f>
        <v>5.8667597109701646</v>
      </c>
    </row>
    <row r="22" spans="1:13">
      <c r="A22" s="20" t="s">
        <v>32</v>
      </c>
      <c r="B22" s="20" t="s">
        <v>33</v>
      </c>
      <c r="C22" s="20">
        <v>5</v>
      </c>
      <c r="D22" s="20">
        <v>1432</v>
      </c>
      <c r="E22" s="22">
        <v>1428</v>
      </c>
      <c r="F22" s="20" t="s">
        <v>34</v>
      </c>
      <c r="G22" s="21">
        <v>42320</v>
      </c>
      <c r="H22" s="74">
        <v>30.131233000000002</v>
      </c>
      <c r="I22" s="74">
        <v>-42.182417000000001</v>
      </c>
      <c r="J22" s="25" t="s">
        <v>35</v>
      </c>
      <c r="K22" s="25" t="s">
        <v>15</v>
      </c>
      <c r="L22" s="10"/>
      <c r="M22" s="13"/>
    </row>
    <row r="23" spans="1:13">
      <c r="A23" s="20" t="s">
        <v>32</v>
      </c>
      <c r="B23" s="20" t="s">
        <v>33</v>
      </c>
      <c r="C23" s="20">
        <v>9</v>
      </c>
      <c r="D23" s="20">
        <v>1432</v>
      </c>
      <c r="E23" s="22">
        <v>1428</v>
      </c>
      <c r="F23" s="20" t="s">
        <v>34</v>
      </c>
      <c r="G23" s="21">
        <v>42320</v>
      </c>
      <c r="H23" s="74">
        <v>30.131233000000002</v>
      </c>
      <c r="I23" s="74">
        <v>-42.182417000000001</v>
      </c>
      <c r="J23" s="25">
        <v>2.9509947915674899</v>
      </c>
      <c r="K23" s="25" t="s">
        <v>15</v>
      </c>
      <c r="L23" s="34" t="s">
        <v>133</v>
      </c>
      <c r="M23" s="13">
        <f>J23/0.3</f>
        <v>9.8366493052249666</v>
      </c>
    </row>
    <row r="24" spans="1:13">
      <c r="A24" s="20" t="s">
        <v>36</v>
      </c>
      <c r="B24" s="20" t="s">
        <v>37</v>
      </c>
      <c r="C24" s="20">
        <v>1</v>
      </c>
      <c r="D24" s="20">
        <v>1550</v>
      </c>
      <c r="E24" s="22">
        <v>1550</v>
      </c>
      <c r="F24" s="20">
        <v>1.3</v>
      </c>
      <c r="G24" s="21">
        <v>42321</v>
      </c>
      <c r="H24" s="74">
        <v>30.164187999999999</v>
      </c>
      <c r="I24" s="74">
        <v>-42.121462999999999</v>
      </c>
      <c r="J24" s="25" t="s">
        <v>38</v>
      </c>
      <c r="K24" s="25" t="s">
        <v>15</v>
      </c>
      <c r="L24" s="10"/>
      <c r="M24" s="13"/>
    </row>
    <row r="25" spans="1:13">
      <c r="A25" s="20" t="s">
        <v>36</v>
      </c>
      <c r="B25" s="20" t="s">
        <v>37</v>
      </c>
      <c r="C25" s="20">
        <v>5</v>
      </c>
      <c r="D25" s="20">
        <v>1550</v>
      </c>
      <c r="E25" s="22">
        <v>1550</v>
      </c>
      <c r="F25" s="20">
        <v>1.3</v>
      </c>
      <c r="G25" s="21">
        <v>42321</v>
      </c>
      <c r="H25" s="74">
        <v>30.164187999999999</v>
      </c>
      <c r="I25" s="74">
        <v>-42.121462999999999</v>
      </c>
      <c r="J25" s="25" t="s">
        <v>15</v>
      </c>
      <c r="K25" s="25"/>
      <c r="L25" s="10"/>
      <c r="M25" s="10"/>
    </row>
    <row r="26" spans="1:13">
      <c r="A26" s="20" t="s">
        <v>39</v>
      </c>
      <c r="B26" s="20" t="s">
        <v>40</v>
      </c>
      <c r="C26" s="20">
        <v>1</v>
      </c>
      <c r="D26" s="20">
        <v>1572</v>
      </c>
      <c r="E26" s="22">
        <v>1580.5</v>
      </c>
      <c r="F26" s="20" t="s">
        <v>41</v>
      </c>
      <c r="G26" s="21">
        <v>42322</v>
      </c>
      <c r="H26" s="74">
        <v>30.127766999999999</v>
      </c>
      <c r="I26" s="74">
        <v>-42.065100000000001</v>
      </c>
      <c r="J26" s="25">
        <v>11.127312267086733</v>
      </c>
      <c r="K26" s="25" t="s">
        <v>15</v>
      </c>
      <c r="L26" s="34" t="s">
        <v>133</v>
      </c>
      <c r="M26" s="13">
        <f t="shared" ref="M26:M31" si="1">J26/0.3</f>
        <v>37.091040890289115</v>
      </c>
    </row>
    <row r="27" spans="1:13">
      <c r="A27" s="20" t="s">
        <v>39</v>
      </c>
      <c r="B27" s="20" t="s">
        <v>40</v>
      </c>
      <c r="C27" s="20">
        <v>5</v>
      </c>
      <c r="D27" s="20">
        <v>1572</v>
      </c>
      <c r="E27" s="22">
        <v>1580.5</v>
      </c>
      <c r="F27" s="20" t="s">
        <v>41</v>
      </c>
      <c r="G27" s="21">
        <v>42322</v>
      </c>
      <c r="H27" s="74">
        <v>30.127766999999999</v>
      </c>
      <c r="I27" s="74">
        <v>-42.065100000000001</v>
      </c>
      <c r="J27" s="25">
        <v>13.765107888608689</v>
      </c>
      <c r="K27" s="25" t="s">
        <v>15</v>
      </c>
      <c r="L27" s="34" t="s">
        <v>133</v>
      </c>
      <c r="M27" s="13">
        <f t="shared" si="1"/>
        <v>45.883692962028967</v>
      </c>
    </row>
    <row r="28" spans="1:13">
      <c r="A28" s="20" t="s">
        <v>39</v>
      </c>
      <c r="B28" s="20" t="s">
        <v>40</v>
      </c>
      <c r="C28" s="20">
        <v>9</v>
      </c>
      <c r="D28" s="20">
        <v>1572</v>
      </c>
      <c r="E28" s="22">
        <v>1580.5</v>
      </c>
      <c r="F28" s="20" t="s">
        <v>41</v>
      </c>
      <c r="G28" s="21">
        <v>42322</v>
      </c>
      <c r="H28" s="74">
        <v>30.127766999999999</v>
      </c>
      <c r="I28" s="74">
        <v>-42.065100000000001</v>
      </c>
      <c r="J28" s="25">
        <v>12.785461486445103</v>
      </c>
      <c r="K28" s="25" t="s">
        <v>15</v>
      </c>
      <c r="L28" s="34" t="s">
        <v>133</v>
      </c>
      <c r="M28" s="13">
        <f t="shared" si="1"/>
        <v>42.61820495481701</v>
      </c>
    </row>
    <row r="29" spans="1:13">
      <c r="A29" s="20" t="s">
        <v>42</v>
      </c>
      <c r="B29" s="20" t="s">
        <v>140</v>
      </c>
      <c r="C29" s="20" t="s">
        <v>43</v>
      </c>
      <c r="D29" s="20">
        <v>4217</v>
      </c>
      <c r="E29" s="22">
        <v>4221</v>
      </c>
      <c r="F29" s="20"/>
      <c r="G29" s="21">
        <v>42322</v>
      </c>
      <c r="H29" s="74">
        <v>30.108117</v>
      </c>
      <c r="I29" s="74">
        <v>-42.997767000000003</v>
      </c>
      <c r="J29" s="25">
        <v>5.7884177978183899</v>
      </c>
      <c r="K29" s="25" t="s">
        <v>15</v>
      </c>
      <c r="L29" s="34" t="s">
        <v>133</v>
      </c>
      <c r="M29" s="13">
        <f t="shared" si="1"/>
        <v>19.294725992727969</v>
      </c>
    </row>
    <row r="30" spans="1:13">
      <c r="A30" s="20" t="s">
        <v>42</v>
      </c>
      <c r="B30" s="20" t="s">
        <v>140</v>
      </c>
      <c r="C30" s="20" t="s">
        <v>44</v>
      </c>
      <c r="D30" s="20">
        <v>4217</v>
      </c>
      <c r="E30" s="22">
        <v>4124</v>
      </c>
      <c r="F30" s="20"/>
      <c r="G30" s="21">
        <v>42322</v>
      </c>
      <c r="H30" s="74">
        <v>30.108117</v>
      </c>
      <c r="I30" s="74">
        <v>-42.997767000000003</v>
      </c>
      <c r="J30" s="25">
        <v>5.845416727377863</v>
      </c>
      <c r="K30" s="25" t="s">
        <v>15</v>
      </c>
      <c r="L30" s="34" t="s">
        <v>133</v>
      </c>
      <c r="M30" s="13">
        <f t="shared" si="1"/>
        <v>19.484722424592878</v>
      </c>
    </row>
    <row r="31" spans="1:13">
      <c r="A31" s="20" t="s">
        <v>42</v>
      </c>
      <c r="B31" s="20" t="s">
        <v>140</v>
      </c>
      <c r="C31" s="20" t="s">
        <v>45</v>
      </c>
      <c r="D31" s="20">
        <v>4217</v>
      </c>
      <c r="E31" s="22">
        <v>4023</v>
      </c>
      <c r="F31" s="20"/>
      <c r="G31" s="21">
        <v>42322</v>
      </c>
      <c r="H31" s="74">
        <v>30.108117</v>
      </c>
      <c r="I31" s="74">
        <v>-42.997767000000003</v>
      </c>
      <c r="J31" s="25">
        <v>7.2589380057619168</v>
      </c>
      <c r="K31" s="25" t="s">
        <v>15</v>
      </c>
      <c r="L31" s="34" t="s">
        <v>133</v>
      </c>
      <c r="M31" s="13">
        <f t="shared" si="1"/>
        <v>24.196460019206391</v>
      </c>
    </row>
    <row r="32" spans="1:13">
      <c r="A32" s="20" t="s">
        <v>46</v>
      </c>
      <c r="B32" s="20" t="s">
        <v>47</v>
      </c>
      <c r="C32" s="20" t="s">
        <v>43</v>
      </c>
      <c r="D32" s="20">
        <v>821</v>
      </c>
      <c r="E32" s="20">
        <v>807</v>
      </c>
      <c r="F32" s="20"/>
      <c r="G32" s="21">
        <v>42339</v>
      </c>
      <c r="H32" s="74">
        <v>30.123916999999999</v>
      </c>
      <c r="I32" s="74">
        <v>-42.119410000000002</v>
      </c>
      <c r="J32" s="25">
        <v>216.7792797460308</v>
      </c>
      <c r="K32" s="25">
        <v>46.496377885306046</v>
      </c>
      <c r="M32" s="13">
        <f>J32/K32</f>
        <v>4.6622831628039174</v>
      </c>
    </row>
    <row r="33" spans="1:14">
      <c r="A33" s="20" t="s">
        <v>46</v>
      </c>
      <c r="B33" s="20" t="s">
        <v>47</v>
      </c>
      <c r="C33" s="20" t="s">
        <v>44</v>
      </c>
      <c r="D33" s="20">
        <v>821</v>
      </c>
      <c r="E33" s="20">
        <v>802</v>
      </c>
      <c r="F33" s="20"/>
      <c r="G33" s="21">
        <v>42339</v>
      </c>
      <c r="H33" s="74">
        <v>30.123916999999999</v>
      </c>
      <c r="I33" s="74">
        <v>-42.119410000000002</v>
      </c>
      <c r="J33" s="25">
        <v>266.70626514785306</v>
      </c>
      <c r="K33" s="25">
        <v>47.891067489439195</v>
      </c>
      <c r="M33" s="13">
        <f>J33/K33</f>
        <v>5.5690190077025612</v>
      </c>
    </row>
    <row r="34" spans="1:14">
      <c r="A34" s="20" t="s">
        <v>46</v>
      </c>
      <c r="B34" s="20" t="s">
        <v>47</v>
      </c>
      <c r="C34" s="20" t="s">
        <v>45</v>
      </c>
      <c r="D34" s="20">
        <v>821</v>
      </c>
      <c r="E34" s="20">
        <v>797</v>
      </c>
      <c r="F34" s="20"/>
      <c r="G34" s="21">
        <v>42339</v>
      </c>
      <c r="H34" s="74">
        <v>30.123916999999999</v>
      </c>
      <c r="I34" s="74">
        <v>-42.119410000000002</v>
      </c>
      <c r="J34" s="25">
        <v>195.64772222047912</v>
      </c>
      <c r="K34" s="25">
        <v>34.695301542301792</v>
      </c>
      <c r="M34" s="13">
        <f>J34/K34</f>
        <v>5.6390264250027693</v>
      </c>
    </row>
    <row r="35" spans="1:14">
      <c r="A35" s="20" t="s">
        <v>48</v>
      </c>
      <c r="B35" s="20" t="s">
        <v>141</v>
      </c>
      <c r="C35" s="20">
        <v>1</v>
      </c>
      <c r="D35" s="20">
        <v>4244</v>
      </c>
      <c r="E35" s="22">
        <v>4134</v>
      </c>
      <c r="F35" s="20"/>
      <c r="G35" s="21">
        <v>42319</v>
      </c>
      <c r="H35" s="74">
        <v>30.033567000000001</v>
      </c>
      <c r="I35" s="74">
        <v>-42.115682999999997</v>
      </c>
      <c r="J35" s="25">
        <v>5.3090611300686925</v>
      </c>
      <c r="K35" s="25" t="s">
        <v>15</v>
      </c>
      <c r="L35" s="34" t="s">
        <v>133</v>
      </c>
      <c r="M35" s="13">
        <f>J35/0.3</f>
        <v>17.69687043356231</v>
      </c>
    </row>
    <row r="36" spans="1:14">
      <c r="A36" s="20" t="s">
        <v>48</v>
      </c>
      <c r="B36" s="20" t="s">
        <v>141</v>
      </c>
      <c r="C36" s="20">
        <v>9</v>
      </c>
      <c r="D36" s="20">
        <v>4244</v>
      </c>
      <c r="E36" s="22">
        <v>1600.9</v>
      </c>
      <c r="F36" s="20"/>
      <c r="G36" s="21">
        <v>42319</v>
      </c>
      <c r="H36" s="74">
        <v>30.033567000000001</v>
      </c>
      <c r="I36" s="74">
        <v>-42.115682999999997</v>
      </c>
      <c r="J36" s="25">
        <v>4.4868351856744386</v>
      </c>
      <c r="K36" s="25">
        <v>0.80988953715425271</v>
      </c>
      <c r="M36" s="13">
        <f>J36/K36</f>
        <v>5.5400582176182249</v>
      </c>
    </row>
    <row r="37" spans="1:14">
      <c r="A37" s="35" t="s">
        <v>48</v>
      </c>
      <c r="B37" s="20" t="s">
        <v>141</v>
      </c>
      <c r="C37" s="35">
        <v>17</v>
      </c>
      <c r="D37" s="35">
        <v>4244</v>
      </c>
      <c r="E37" s="36">
        <v>754.6</v>
      </c>
      <c r="F37" s="35"/>
      <c r="G37" s="37">
        <v>42319</v>
      </c>
      <c r="H37" s="74">
        <v>30.033567000000001</v>
      </c>
      <c r="I37" s="74">
        <v>-42.115682999999997</v>
      </c>
      <c r="J37" s="38">
        <v>4.4566496581910719</v>
      </c>
      <c r="K37" s="38" t="s">
        <v>15</v>
      </c>
      <c r="L37" s="66" t="s">
        <v>133</v>
      </c>
      <c r="M37" s="14">
        <f>J37/0.3</f>
        <v>14.855498860636906</v>
      </c>
      <c r="N37" s="12"/>
    </row>
    <row r="38" spans="1:14">
      <c r="A38" s="67" t="s">
        <v>49</v>
      </c>
      <c r="B38" s="67" t="s">
        <v>93</v>
      </c>
      <c r="C38" s="68"/>
      <c r="D38" s="11">
        <v>5567</v>
      </c>
      <c r="E38" s="18"/>
      <c r="F38" s="14"/>
      <c r="G38" s="51">
        <v>43355</v>
      </c>
      <c r="H38" s="78">
        <v>32.827041666666666</v>
      </c>
      <c r="I38" s="78">
        <v>-55.947608333333335</v>
      </c>
      <c r="J38" s="14"/>
      <c r="K38" s="27"/>
      <c r="L38" s="12"/>
      <c r="M38" s="14"/>
      <c r="N38" s="12"/>
    </row>
    <row r="39" spans="1:14">
      <c r="A39" s="11" t="s">
        <v>50</v>
      </c>
      <c r="B39" s="11" t="s">
        <v>92</v>
      </c>
      <c r="C39" s="69" t="s">
        <v>63</v>
      </c>
      <c r="D39" s="11" t="s">
        <v>99</v>
      </c>
      <c r="E39" s="17">
        <v>2479.0010000000002</v>
      </c>
      <c r="F39" s="17">
        <v>19.84</v>
      </c>
      <c r="G39" s="51">
        <v>43361</v>
      </c>
      <c r="H39" s="79">
        <v>30.2401678773825</v>
      </c>
      <c r="I39" s="79">
        <v>-42.069896862881201</v>
      </c>
      <c r="J39" s="14">
        <v>11.23159140990885</v>
      </c>
      <c r="K39" s="27">
        <v>1.5445888361270812</v>
      </c>
      <c r="L39" s="12"/>
      <c r="M39" s="14">
        <f t="shared" ref="M39:M82" si="2">J39/K39</f>
        <v>7.2715736040609125</v>
      </c>
      <c r="N39" s="12"/>
    </row>
    <row r="40" spans="1:14">
      <c r="A40" s="10" t="s">
        <v>50</v>
      </c>
      <c r="B40" s="10" t="s">
        <v>92</v>
      </c>
      <c r="C40" s="19" t="s">
        <v>64</v>
      </c>
      <c r="D40" s="10" t="s">
        <v>99</v>
      </c>
      <c r="E40" s="16">
        <v>2656.8319999999999</v>
      </c>
      <c r="F40" s="16">
        <v>30.43</v>
      </c>
      <c r="G40" s="50">
        <v>43361</v>
      </c>
      <c r="H40" s="80">
        <v>30.232930177767098</v>
      </c>
      <c r="I40" s="80">
        <v>-42.069158461498397</v>
      </c>
      <c r="J40" s="13">
        <v>15.022771177028893</v>
      </c>
      <c r="K40" s="26">
        <v>2.1577139802304082</v>
      </c>
      <c r="M40" s="13">
        <f t="shared" si="2"/>
        <v>6.9623552123552122</v>
      </c>
    </row>
    <row r="41" spans="1:14">
      <c r="A41" s="10" t="s">
        <v>50</v>
      </c>
      <c r="B41" s="10" t="s">
        <v>92</v>
      </c>
      <c r="C41" s="19" t="s">
        <v>65</v>
      </c>
      <c r="D41" s="10" t="s">
        <v>99</v>
      </c>
      <c r="E41" s="16">
        <v>2590.6790000000001</v>
      </c>
      <c r="F41" s="16">
        <v>24.83</v>
      </c>
      <c r="G41" s="50">
        <v>43361</v>
      </c>
      <c r="H41" s="80">
        <v>30.219644849846102</v>
      </c>
      <c r="I41" s="80">
        <v>-42.0676023632358</v>
      </c>
      <c r="J41" s="13">
        <v>13.323871520849348</v>
      </c>
      <c r="K41" s="26">
        <v>1.8589280585343968</v>
      </c>
      <c r="M41" s="13">
        <f t="shared" si="2"/>
        <v>7.1675025075225678</v>
      </c>
    </row>
    <row r="42" spans="1:14">
      <c r="A42" s="10" t="s">
        <v>50</v>
      </c>
      <c r="B42" s="10" t="s">
        <v>92</v>
      </c>
      <c r="C42" s="19" t="s">
        <v>66</v>
      </c>
      <c r="D42" s="10" t="s">
        <v>99</v>
      </c>
      <c r="E42" s="16">
        <v>2602.41</v>
      </c>
      <c r="F42" s="16">
        <v>26.42</v>
      </c>
      <c r="G42" s="50">
        <v>43361</v>
      </c>
      <c r="H42" s="80">
        <v>30.202763305744899</v>
      </c>
      <c r="I42" s="80">
        <v>-42.065993100972101</v>
      </c>
      <c r="J42" s="13">
        <v>11.428083304067647</v>
      </c>
      <c r="K42" s="26">
        <v>1.6254803896347887</v>
      </c>
      <c r="M42" s="13">
        <f t="shared" si="2"/>
        <v>7.0305882352941191</v>
      </c>
    </row>
    <row r="43" spans="1:14">
      <c r="A43" s="10" t="s">
        <v>50</v>
      </c>
      <c r="B43" s="10" t="s">
        <v>92</v>
      </c>
      <c r="C43" s="19" t="s">
        <v>67</v>
      </c>
      <c r="D43" s="10" t="s">
        <v>99</v>
      </c>
      <c r="E43" s="16">
        <v>2612.59</v>
      </c>
      <c r="F43" s="16">
        <v>24.47</v>
      </c>
      <c r="G43" s="50">
        <v>43361</v>
      </c>
      <c r="H43" s="80">
        <v>30.188154197298701</v>
      </c>
      <c r="I43" s="80">
        <v>-42.0645203816388</v>
      </c>
      <c r="J43" s="13">
        <v>15.201110137890513</v>
      </c>
      <c r="K43" s="26">
        <v>1.8052393974296945</v>
      </c>
      <c r="M43" s="13">
        <f t="shared" si="2"/>
        <v>8.4205508474576281</v>
      </c>
    </row>
    <row r="44" spans="1:14">
      <c r="A44" s="10" t="s">
        <v>50</v>
      </c>
      <c r="B44" s="10" t="s">
        <v>92</v>
      </c>
      <c r="C44" s="19" t="s">
        <v>68</v>
      </c>
      <c r="D44" s="10" t="s">
        <v>99</v>
      </c>
      <c r="E44" s="16">
        <v>2713.3739999999998</v>
      </c>
      <c r="F44" s="16">
        <v>24.8</v>
      </c>
      <c r="G44" s="50">
        <v>43361</v>
      </c>
      <c r="H44" s="80">
        <v>30.169443885437399</v>
      </c>
      <c r="I44" s="80">
        <v>-42.062620564550599</v>
      </c>
      <c r="J44" s="13">
        <v>13.698018859945874</v>
      </c>
      <c r="K44" s="26">
        <v>1.4724940000221027</v>
      </c>
      <c r="M44" s="13">
        <f t="shared" si="2"/>
        <v>9.302597402597403</v>
      </c>
    </row>
    <row r="45" spans="1:14">
      <c r="A45" s="10" t="s">
        <v>50</v>
      </c>
      <c r="B45" s="10" t="s">
        <v>92</v>
      </c>
      <c r="C45" s="19" t="s">
        <v>69</v>
      </c>
      <c r="D45" s="10" t="s">
        <v>99</v>
      </c>
      <c r="E45" s="16">
        <v>750.9</v>
      </c>
      <c r="F45" s="16">
        <v>1993.3809999999999</v>
      </c>
      <c r="G45" s="50">
        <v>43361</v>
      </c>
      <c r="H45" s="80">
        <v>30.1634432129743</v>
      </c>
      <c r="I45" s="80">
        <v>-42.0620131685153</v>
      </c>
      <c r="J45" s="13">
        <v>19.375248161979144</v>
      </c>
      <c r="K45" s="26">
        <v>2.1685820727598237</v>
      </c>
      <c r="M45" s="13">
        <f t="shared" si="2"/>
        <v>8.934523809523812</v>
      </c>
    </row>
    <row r="46" spans="1:14">
      <c r="A46" s="10" t="s">
        <v>52</v>
      </c>
      <c r="B46" s="10" t="s">
        <v>95</v>
      </c>
      <c r="C46" s="19" t="s">
        <v>63</v>
      </c>
      <c r="D46" s="10">
        <v>883</v>
      </c>
      <c r="E46" s="16">
        <v>861.101</v>
      </c>
      <c r="F46" s="16">
        <v>26.42</v>
      </c>
      <c r="G46" s="50">
        <v>43362</v>
      </c>
      <c r="H46" s="80">
        <v>30.123798833333332</v>
      </c>
      <c r="I46" s="80">
        <v>-42.119331500000001</v>
      </c>
      <c r="J46" s="13">
        <v>2.8049576453018443</v>
      </c>
      <c r="K46" s="26">
        <v>120.69942482512344</v>
      </c>
      <c r="M46" s="13">
        <f t="shared" si="2"/>
        <v>2.3239196453221173E-2</v>
      </c>
    </row>
    <row r="47" spans="1:14">
      <c r="A47" s="10" t="s">
        <v>52</v>
      </c>
      <c r="B47" s="10" t="s">
        <v>95</v>
      </c>
      <c r="C47" s="19" t="s">
        <v>66</v>
      </c>
      <c r="D47" s="10">
        <v>883</v>
      </c>
      <c r="E47" s="16">
        <v>829.78599999999994</v>
      </c>
      <c r="F47" s="16">
        <v>45.04</v>
      </c>
      <c r="G47" s="50">
        <v>43362</v>
      </c>
      <c r="H47" s="80">
        <v>30.123798833333332</v>
      </c>
      <c r="I47" s="80">
        <v>-42.119331500000001</v>
      </c>
      <c r="J47" s="13">
        <v>20.932314950509014</v>
      </c>
      <c r="K47" s="26">
        <v>222.93434858893076</v>
      </c>
      <c r="M47" s="13">
        <f t="shared" si="2"/>
        <v>9.3894525823412553E-2</v>
      </c>
    </row>
    <row r="48" spans="1:14">
      <c r="A48" s="10" t="s">
        <v>52</v>
      </c>
      <c r="B48" s="10" t="s">
        <v>96</v>
      </c>
      <c r="C48" s="19" t="s">
        <v>68</v>
      </c>
      <c r="D48" s="10">
        <v>786</v>
      </c>
      <c r="E48" s="16">
        <v>764.00300000000004</v>
      </c>
      <c r="F48" s="16">
        <v>45.73</v>
      </c>
      <c r="G48" s="50">
        <v>43362</v>
      </c>
      <c r="H48" s="80">
        <v>30.123971999999998</v>
      </c>
      <c r="I48" s="80">
        <v>-42.119778833333335</v>
      </c>
      <c r="J48" s="13">
        <v>850.33660006471189</v>
      </c>
      <c r="K48" s="26">
        <v>178.15838769358334</v>
      </c>
      <c r="M48" s="13">
        <f t="shared" si="2"/>
        <v>4.7729248736086207</v>
      </c>
    </row>
    <row r="49" spans="1:13">
      <c r="A49" s="10" t="s">
        <v>52</v>
      </c>
      <c r="B49" s="10" t="s">
        <v>97</v>
      </c>
      <c r="C49" s="19" t="s">
        <v>70</v>
      </c>
      <c r="D49" s="10">
        <v>789</v>
      </c>
      <c r="E49" s="16">
        <v>780.41700000000003</v>
      </c>
      <c r="F49" s="16">
        <v>9.1199999999999992</v>
      </c>
      <c r="G49" s="50">
        <v>43362</v>
      </c>
      <c r="H49" s="80">
        <v>30.123776833333334</v>
      </c>
      <c r="I49" s="80">
        <v>-42.120295499999997</v>
      </c>
      <c r="J49" s="13">
        <v>26.872968165505597</v>
      </c>
      <c r="K49" s="26">
        <v>43.010381515368501</v>
      </c>
      <c r="M49" s="13">
        <f t="shared" si="2"/>
        <v>0.62480190174326466</v>
      </c>
    </row>
    <row r="50" spans="1:13">
      <c r="A50" s="10" t="s">
        <v>52</v>
      </c>
      <c r="B50" s="10" t="s">
        <v>98</v>
      </c>
      <c r="C50" s="19" t="s">
        <v>71</v>
      </c>
      <c r="D50" s="10">
        <v>789</v>
      </c>
      <c r="E50" s="16">
        <v>650.16300000000001</v>
      </c>
      <c r="F50" s="16">
        <v>227.23899999999992</v>
      </c>
      <c r="G50" s="50">
        <v>43362</v>
      </c>
      <c r="H50" s="80">
        <v>30.123776833333334</v>
      </c>
      <c r="I50" s="80">
        <v>-42.120295499999997</v>
      </c>
      <c r="J50" s="13">
        <v>0</v>
      </c>
      <c r="K50" s="26">
        <v>2.2950826936708135</v>
      </c>
      <c r="M50" s="13">
        <f t="shared" si="2"/>
        <v>0</v>
      </c>
    </row>
    <row r="51" spans="1:13">
      <c r="A51" s="10" t="s">
        <v>52</v>
      </c>
      <c r="B51" s="10" t="s">
        <v>94</v>
      </c>
      <c r="C51" s="19" t="s">
        <v>72</v>
      </c>
      <c r="D51" s="10">
        <v>876</v>
      </c>
      <c r="E51" s="16">
        <v>866.17200000000003</v>
      </c>
      <c r="F51" s="16">
        <v>10.98</v>
      </c>
      <c r="G51" s="50">
        <v>43362</v>
      </c>
      <c r="H51" s="80">
        <v>30.123930999999999</v>
      </c>
      <c r="I51" s="80">
        <v>-42.121516</v>
      </c>
      <c r="J51" s="13">
        <v>0</v>
      </c>
      <c r="K51" s="26">
        <v>7.4656600772626343</v>
      </c>
      <c r="M51" s="13">
        <f t="shared" si="2"/>
        <v>0</v>
      </c>
    </row>
    <row r="52" spans="1:13">
      <c r="A52" s="10" t="s">
        <v>52</v>
      </c>
      <c r="B52" s="10" t="s">
        <v>94</v>
      </c>
      <c r="C52" s="19" t="s">
        <v>73</v>
      </c>
      <c r="D52" s="10">
        <v>876</v>
      </c>
      <c r="E52" s="16">
        <v>792.74900000000002</v>
      </c>
      <c r="F52" s="16">
        <v>82.76</v>
      </c>
      <c r="G52" s="50">
        <v>43362</v>
      </c>
      <c r="H52" s="80">
        <v>30.123930999999999</v>
      </c>
      <c r="I52" s="80">
        <v>-42.121516</v>
      </c>
      <c r="J52" s="13">
        <v>24.613454334070756</v>
      </c>
      <c r="K52" s="26">
        <v>14.671633805090359</v>
      </c>
      <c r="M52" s="13">
        <f t="shared" si="2"/>
        <v>1.6776219104876418</v>
      </c>
    </row>
    <row r="53" spans="1:13">
      <c r="A53" s="10" t="s">
        <v>53</v>
      </c>
      <c r="B53" s="10" t="s">
        <v>91</v>
      </c>
      <c r="C53" s="19" t="s">
        <v>63</v>
      </c>
      <c r="D53" s="10" t="s">
        <v>100</v>
      </c>
      <c r="E53" s="16">
        <v>843.20399999999995</v>
      </c>
      <c r="F53" s="16">
        <v>58.2</v>
      </c>
      <c r="G53" s="50">
        <v>43363</v>
      </c>
      <c r="H53" s="81">
        <v>30.123960833333335</v>
      </c>
      <c r="I53" s="81">
        <v>-42.118864333333335</v>
      </c>
      <c r="J53" s="13">
        <v>14.797386964724229</v>
      </c>
      <c r="K53" s="26">
        <v>3.2973449043501315</v>
      </c>
      <c r="M53" s="13">
        <f t="shared" si="2"/>
        <v>4.4876673183937434</v>
      </c>
    </row>
    <row r="54" spans="1:13" s="55" customFormat="1">
      <c r="A54" s="52" t="s">
        <v>53</v>
      </c>
      <c r="B54" s="52" t="s">
        <v>91</v>
      </c>
      <c r="C54" s="19" t="s">
        <v>64</v>
      </c>
      <c r="D54" s="52" t="s">
        <v>100</v>
      </c>
      <c r="E54" s="53">
        <v>800.59299999999996</v>
      </c>
      <c r="F54" s="53">
        <v>92.08</v>
      </c>
      <c r="G54" s="54">
        <v>43363</v>
      </c>
      <c r="H54" s="82">
        <v>30.123960833333335</v>
      </c>
      <c r="I54" s="82">
        <v>-42.118864333333335</v>
      </c>
      <c r="J54" s="26">
        <v>45.904694791406534</v>
      </c>
      <c r="K54" s="26">
        <v>5.243608503974813</v>
      </c>
      <c r="M54" s="26">
        <f t="shared" si="2"/>
        <v>8.7544092501584352</v>
      </c>
    </row>
    <row r="55" spans="1:13" s="55" customFormat="1">
      <c r="A55" s="52" t="s">
        <v>53</v>
      </c>
      <c r="B55" s="52" t="s">
        <v>91</v>
      </c>
      <c r="C55" s="19" t="s">
        <v>65</v>
      </c>
      <c r="D55" s="52" t="s">
        <v>100</v>
      </c>
      <c r="E55" s="53">
        <v>755.33699999999999</v>
      </c>
      <c r="F55" s="53">
        <v>146.06700000000001</v>
      </c>
      <c r="G55" s="54">
        <v>43363</v>
      </c>
      <c r="H55" s="82">
        <v>30.123960833333335</v>
      </c>
      <c r="I55" s="82">
        <v>-42.118864333333335</v>
      </c>
      <c r="J55" s="26">
        <v>246.5494424883118</v>
      </c>
      <c r="K55" s="26">
        <v>41.167444605349843</v>
      </c>
      <c r="M55" s="26">
        <f t="shared" si="2"/>
        <v>5.9889421083054524</v>
      </c>
    </row>
    <row r="56" spans="1:13" s="55" customFormat="1">
      <c r="A56" s="52" t="s">
        <v>53</v>
      </c>
      <c r="B56" s="52" t="s">
        <v>91</v>
      </c>
      <c r="C56" s="19" t="s">
        <v>74</v>
      </c>
      <c r="D56" s="52" t="s">
        <v>100</v>
      </c>
      <c r="E56" s="53">
        <v>708.73500000000001</v>
      </c>
      <c r="F56" s="53">
        <v>192.66899999999998</v>
      </c>
      <c r="G56" s="54">
        <v>43363</v>
      </c>
      <c r="H56" s="82">
        <v>30.123960833333335</v>
      </c>
      <c r="I56" s="82">
        <v>-42.118864333333335</v>
      </c>
      <c r="J56" s="26">
        <v>28.419438074950669</v>
      </c>
      <c r="K56" s="26">
        <v>5.2674274245357973</v>
      </c>
      <c r="M56" s="26">
        <f t="shared" si="2"/>
        <v>5.3953164959752984</v>
      </c>
    </row>
    <row r="57" spans="1:13" s="55" customFormat="1">
      <c r="A57" s="52" t="s">
        <v>53</v>
      </c>
      <c r="B57" s="52" t="s">
        <v>91</v>
      </c>
      <c r="C57" s="19" t="s">
        <v>68</v>
      </c>
      <c r="D57" s="52" t="s">
        <v>100</v>
      </c>
      <c r="E57" s="53">
        <v>660.33600000000001</v>
      </c>
      <c r="F57" s="53">
        <v>241.06799999999998</v>
      </c>
      <c r="G57" s="54">
        <v>43363</v>
      </c>
      <c r="H57" s="82">
        <v>30.123960833333335</v>
      </c>
      <c r="I57" s="82">
        <v>-42.118864333333335</v>
      </c>
      <c r="J57" s="26">
        <v>26.642278049274594</v>
      </c>
      <c r="K57" s="26">
        <v>4.3732238706455586</v>
      </c>
      <c r="M57" s="26">
        <f t="shared" si="2"/>
        <v>6.0921367936605915</v>
      </c>
    </row>
    <row r="58" spans="1:13" s="55" customFormat="1">
      <c r="A58" s="52" t="s">
        <v>54</v>
      </c>
      <c r="B58" s="52" t="s">
        <v>90</v>
      </c>
      <c r="C58" s="19" t="s">
        <v>63</v>
      </c>
      <c r="D58" s="52">
        <v>814</v>
      </c>
      <c r="E58" s="53">
        <v>779.81399999999996</v>
      </c>
      <c r="F58" s="53">
        <v>25.66</v>
      </c>
      <c r="G58" s="54">
        <v>43363</v>
      </c>
      <c r="H58" s="82">
        <v>30.123731666666668</v>
      </c>
      <c r="I58" s="82">
        <v>-42.120579999999997</v>
      </c>
      <c r="J58" s="26">
        <v>230.62471188737669</v>
      </c>
      <c r="K58" s="26">
        <v>45.051769483120864</v>
      </c>
      <c r="M58" s="26">
        <f t="shared" si="2"/>
        <v>5.1191044110660906</v>
      </c>
    </row>
    <row r="59" spans="1:13" s="55" customFormat="1">
      <c r="A59" s="52" t="s">
        <v>54</v>
      </c>
      <c r="B59" s="52" t="s">
        <v>90</v>
      </c>
      <c r="C59" s="19" t="s">
        <v>65</v>
      </c>
      <c r="D59" s="52">
        <v>814</v>
      </c>
      <c r="E59" s="53">
        <v>720.798</v>
      </c>
      <c r="F59" s="53">
        <v>94.47</v>
      </c>
      <c r="G59" s="54">
        <v>43363</v>
      </c>
      <c r="H59" s="82">
        <v>30.123731666666668</v>
      </c>
      <c r="I59" s="82">
        <v>-42.120579999999997</v>
      </c>
      <c r="J59" s="26">
        <v>76.085301456404224</v>
      </c>
      <c r="K59" s="26">
        <v>10.840922298092519</v>
      </c>
      <c r="M59" s="26">
        <f t="shared" si="2"/>
        <v>7.0183421081978956</v>
      </c>
    </row>
    <row r="60" spans="1:13" s="55" customFormat="1">
      <c r="A60" s="52" t="s">
        <v>54</v>
      </c>
      <c r="B60" s="52" t="s">
        <v>90</v>
      </c>
      <c r="C60" s="19" t="s">
        <v>66</v>
      </c>
      <c r="D60" s="52">
        <v>854</v>
      </c>
      <c r="E60" s="53">
        <v>820.54100000000005</v>
      </c>
      <c r="F60" s="53">
        <v>32.94</v>
      </c>
      <c r="G60" s="54">
        <v>43363</v>
      </c>
      <c r="H60" s="82">
        <v>30.123601666666666</v>
      </c>
      <c r="I60" s="82">
        <v>-42.121048333333334</v>
      </c>
      <c r="J60" s="26">
        <v>59.186173044825502</v>
      </c>
      <c r="K60" s="26">
        <v>24.52998957198777</v>
      </c>
      <c r="M60" s="26">
        <f t="shared" si="2"/>
        <v>2.412808732393986</v>
      </c>
    </row>
    <row r="61" spans="1:13" s="55" customFormat="1">
      <c r="A61" s="52" t="s">
        <v>54</v>
      </c>
      <c r="B61" s="52" t="s">
        <v>90</v>
      </c>
      <c r="C61" s="19" t="s">
        <v>67</v>
      </c>
      <c r="D61" s="52">
        <v>854</v>
      </c>
      <c r="E61" s="53">
        <v>762.65499999999997</v>
      </c>
      <c r="F61" s="53">
        <v>92.1</v>
      </c>
      <c r="G61" s="54">
        <v>43363</v>
      </c>
      <c r="H61" s="82">
        <v>30.123601666666666</v>
      </c>
      <c r="I61" s="82">
        <v>-42.121048333333334</v>
      </c>
      <c r="J61" s="26">
        <v>285.72979325117575</v>
      </c>
      <c r="K61" s="26">
        <v>50.400531757122714</v>
      </c>
      <c r="M61" s="26">
        <f t="shared" si="2"/>
        <v>5.6691821155397983</v>
      </c>
    </row>
    <row r="62" spans="1:13" s="55" customFormat="1">
      <c r="A62" s="52" t="s">
        <v>54</v>
      </c>
      <c r="B62" s="52" t="s">
        <v>90</v>
      </c>
      <c r="C62" s="19" t="s">
        <v>74</v>
      </c>
      <c r="D62" s="52">
        <v>892</v>
      </c>
      <c r="E62" s="53">
        <v>885.41099999999994</v>
      </c>
      <c r="F62" s="53">
        <v>7.42</v>
      </c>
      <c r="G62" s="54">
        <v>43363</v>
      </c>
      <c r="H62" s="82">
        <v>30.123616666666667</v>
      </c>
      <c r="I62" s="82">
        <v>-42.121540000000003</v>
      </c>
      <c r="J62" s="26">
        <v>14.549971594473845</v>
      </c>
      <c r="K62" s="26">
        <v>2.3970392233868867</v>
      </c>
      <c r="M62" s="26">
        <f t="shared" si="2"/>
        <v>6.0699764328076045</v>
      </c>
    </row>
    <row r="63" spans="1:13" s="55" customFormat="1">
      <c r="A63" s="52" t="s">
        <v>54</v>
      </c>
      <c r="B63" s="52" t="s">
        <v>90</v>
      </c>
      <c r="C63" s="19" t="s">
        <v>69</v>
      </c>
      <c r="D63" s="52">
        <v>892</v>
      </c>
      <c r="E63" s="53">
        <v>850.529</v>
      </c>
      <c r="F63" s="53">
        <v>37.85</v>
      </c>
      <c r="G63" s="54">
        <v>43363</v>
      </c>
      <c r="H63" s="82">
        <v>30.123616666666667</v>
      </c>
      <c r="I63" s="82">
        <v>-42.121540000000003</v>
      </c>
      <c r="J63" s="26">
        <v>17.139913717991579</v>
      </c>
      <c r="K63" s="26">
        <v>6.6408968184100852</v>
      </c>
      <c r="M63" s="26">
        <f t="shared" si="2"/>
        <v>2.5809637141892972</v>
      </c>
    </row>
    <row r="64" spans="1:13" s="55" customFormat="1">
      <c r="A64" s="52" t="s">
        <v>54</v>
      </c>
      <c r="B64" s="52" t="s">
        <v>90</v>
      </c>
      <c r="C64" s="19" t="s">
        <v>75</v>
      </c>
      <c r="D64" s="52">
        <v>892</v>
      </c>
      <c r="E64" s="53">
        <v>761.87099999999998</v>
      </c>
      <c r="F64" s="53">
        <v>70.37</v>
      </c>
      <c r="G64" s="54">
        <v>43363</v>
      </c>
      <c r="H64" s="82">
        <v>30.123616666666667</v>
      </c>
      <c r="I64" s="82">
        <v>-42.121540000000003</v>
      </c>
      <c r="J64" s="26">
        <v>167.34590420207476</v>
      </c>
      <c r="K64" s="26">
        <v>32.583450233226657</v>
      </c>
      <c r="M64" s="26">
        <f t="shared" si="2"/>
        <v>5.1359172526003833</v>
      </c>
    </row>
    <row r="65" spans="1:13" s="42" customFormat="1">
      <c r="A65" s="52" t="s">
        <v>54</v>
      </c>
      <c r="B65" s="52" t="s">
        <v>90</v>
      </c>
      <c r="C65" s="19" t="s">
        <v>70</v>
      </c>
      <c r="D65" s="43">
        <v>892</v>
      </c>
      <c r="E65" s="39">
        <v>713.22400000000005</v>
      </c>
      <c r="F65" s="39">
        <v>71.44</v>
      </c>
      <c r="G65" s="56">
        <v>43363</v>
      </c>
      <c r="H65" s="83">
        <v>30.123616666666667</v>
      </c>
      <c r="I65" s="83">
        <v>-42.121540000000003</v>
      </c>
      <c r="J65" s="27">
        <v>19.041973969402537</v>
      </c>
      <c r="K65" s="27">
        <v>3.7089356606744657</v>
      </c>
      <c r="M65" s="27">
        <f t="shared" si="2"/>
        <v>5.134080424015707</v>
      </c>
    </row>
    <row r="66" spans="1:13" s="42" customFormat="1">
      <c r="A66" s="43" t="s">
        <v>55</v>
      </c>
      <c r="B66" s="52" t="s">
        <v>101</v>
      </c>
      <c r="C66" s="19" t="s">
        <v>63</v>
      </c>
      <c r="D66" s="43">
        <v>913</v>
      </c>
      <c r="E66" s="53">
        <v>904.08900000000006</v>
      </c>
      <c r="F66" s="53">
        <v>11.19</v>
      </c>
      <c r="G66" s="56">
        <v>43365</v>
      </c>
      <c r="H66" s="82">
        <v>30.12452</v>
      </c>
      <c r="I66" s="82">
        <v>-42.117981666666665</v>
      </c>
      <c r="J66" s="27">
        <v>18.712068687723015</v>
      </c>
      <c r="K66" s="27">
        <v>5.394900310420959</v>
      </c>
      <c r="M66" s="27">
        <f t="shared" si="2"/>
        <v>3.4684734862622384</v>
      </c>
    </row>
    <row r="67" spans="1:13" s="55" customFormat="1">
      <c r="A67" s="43" t="s">
        <v>55</v>
      </c>
      <c r="B67" s="52" t="s">
        <v>101</v>
      </c>
      <c r="C67" s="19" t="s">
        <v>64</v>
      </c>
      <c r="D67" s="43">
        <v>913</v>
      </c>
      <c r="E67" s="53">
        <v>890.34400000000005</v>
      </c>
      <c r="F67" s="53">
        <v>26.76</v>
      </c>
      <c r="G67" s="56">
        <v>43365</v>
      </c>
      <c r="H67" s="82">
        <v>30.12452</v>
      </c>
      <c r="I67" s="82">
        <v>-42.117981666666665</v>
      </c>
      <c r="J67" s="26">
        <v>20.672342292291138</v>
      </c>
      <c r="K67" s="26">
        <v>20.383652938193322</v>
      </c>
      <c r="M67" s="27">
        <f t="shared" si="2"/>
        <v>1.014162787944495</v>
      </c>
    </row>
    <row r="68" spans="1:13" s="55" customFormat="1">
      <c r="A68" s="43" t="s">
        <v>55</v>
      </c>
      <c r="B68" s="52" t="s">
        <v>101</v>
      </c>
      <c r="C68" s="19" t="s">
        <v>65</v>
      </c>
      <c r="D68" s="43">
        <v>913</v>
      </c>
      <c r="E68" s="53">
        <v>879.66600000000005</v>
      </c>
      <c r="F68" s="53">
        <v>37.909999999999997</v>
      </c>
      <c r="G68" s="56">
        <v>43365</v>
      </c>
      <c r="H68" s="82">
        <v>30.12452</v>
      </c>
      <c r="I68" s="82">
        <v>-42.117981666666665</v>
      </c>
      <c r="J68" s="26">
        <v>40.829552224087017</v>
      </c>
      <c r="K68" s="26">
        <v>10.555486211562695</v>
      </c>
      <c r="M68" s="27">
        <f t="shared" si="2"/>
        <v>3.8680882534204342</v>
      </c>
    </row>
    <row r="69" spans="1:13" s="55" customFormat="1">
      <c r="A69" s="43" t="s">
        <v>55</v>
      </c>
      <c r="B69" s="52" t="s">
        <v>101</v>
      </c>
      <c r="C69" s="19" t="s">
        <v>66</v>
      </c>
      <c r="D69" s="43">
        <v>913</v>
      </c>
      <c r="E69" s="53">
        <v>869.947</v>
      </c>
      <c r="F69" s="53">
        <v>48.66</v>
      </c>
      <c r="G69" s="56">
        <v>43365</v>
      </c>
      <c r="H69" s="82">
        <v>30.12452</v>
      </c>
      <c r="I69" s="82">
        <v>-42.117981666666665</v>
      </c>
      <c r="J69" s="26">
        <v>14.186492183172362</v>
      </c>
      <c r="K69" s="26">
        <v>3.4561375368686287</v>
      </c>
      <c r="M69" s="27">
        <f t="shared" si="2"/>
        <v>4.1047244306214097</v>
      </c>
    </row>
    <row r="70" spans="1:13" s="55" customFormat="1">
      <c r="A70" s="43" t="s">
        <v>55</v>
      </c>
      <c r="B70" s="52" t="s">
        <v>101</v>
      </c>
      <c r="C70" s="19" t="s">
        <v>67</v>
      </c>
      <c r="D70" s="43">
        <v>913</v>
      </c>
      <c r="E70" s="53">
        <v>860.774</v>
      </c>
      <c r="F70" s="53">
        <v>59.51</v>
      </c>
      <c r="G70" s="56">
        <v>43365</v>
      </c>
      <c r="H70" s="82">
        <v>30.12452</v>
      </c>
      <c r="I70" s="82">
        <v>-42.117981666666665</v>
      </c>
      <c r="J70" s="26">
        <v>12.233117285498269</v>
      </c>
      <c r="K70" s="26">
        <v>3.7068917474440615</v>
      </c>
      <c r="M70" s="27">
        <f t="shared" si="2"/>
        <v>3.3001010331453902</v>
      </c>
    </row>
    <row r="71" spans="1:13" s="55" customFormat="1">
      <c r="A71" s="43" t="s">
        <v>55</v>
      </c>
      <c r="B71" s="52" t="s">
        <v>101</v>
      </c>
      <c r="C71" s="19" t="s">
        <v>74</v>
      </c>
      <c r="D71" s="43">
        <v>913</v>
      </c>
      <c r="E71" s="53">
        <v>850.86300000000006</v>
      </c>
      <c r="F71" s="53">
        <v>65.39</v>
      </c>
      <c r="G71" s="56">
        <v>43365</v>
      </c>
      <c r="H71" s="82">
        <v>30.12452</v>
      </c>
      <c r="I71" s="82">
        <v>-42.117981666666665</v>
      </c>
      <c r="J71" s="26">
        <v>21.712318484369582</v>
      </c>
      <c r="K71" s="26">
        <v>3.7661317210803831</v>
      </c>
      <c r="M71" s="27">
        <f t="shared" si="2"/>
        <v>5.7651511132332383</v>
      </c>
    </row>
    <row r="72" spans="1:13" s="55" customFormat="1">
      <c r="A72" s="43" t="s">
        <v>55</v>
      </c>
      <c r="B72" s="52" t="s">
        <v>101</v>
      </c>
      <c r="C72" s="19" t="s">
        <v>68</v>
      </c>
      <c r="D72" s="43">
        <v>913</v>
      </c>
      <c r="E72" s="53">
        <v>840.35599999999999</v>
      </c>
      <c r="F72" s="53">
        <v>76.27</v>
      </c>
      <c r="G72" s="56">
        <v>43365</v>
      </c>
      <c r="H72" s="82">
        <v>30.12452</v>
      </c>
      <c r="I72" s="82">
        <v>-42.117981666666665</v>
      </c>
      <c r="J72" s="26">
        <v>14.630929702687778</v>
      </c>
      <c r="K72" s="26">
        <v>6.1823425517711232</v>
      </c>
      <c r="M72" s="27">
        <f t="shared" si="2"/>
        <v>2.3665672971317799</v>
      </c>
    </row>
    <row r="73" spans="1:13" s="55" customFormat="1">
      <c r="A73" s="43" t="s">
        <v>55</v>
      </c>
      <c r="B73" s="52" t="s">
        <v>101</v>
      </c>
      <c r="C73" s="19" t="s">
        <v>69</v>
      </c>
      <c r="D73" s="43">
        <v>913</v>
      </c>
      <c r="E73" s="53">
        <v>830.37699999999995</v>
      </c>
      <c r="F73" s="53">
        <v>85.87</v>
      </c>
      <c r="G73" s="56">
        <v>43365</v>
      </c>
      <c r="H73" s="82">
        <v>30.12452</v>
      </c>
      <c r="I73" s="82">
        <v>-42.117981666666665</v>
      </c>
      <c r="J73" s="26">
        <v>23.808871753234666</v>
      </c>
      <c r="K73" s="26">
        <v>9.1212552708938599</v>
      </c>
      <c r="M73" s="27">
        <f t="shared" si="2"/>
        <v>2.6102626279092678</v>
      </c>
    </row>
    <row r="74" spans="1:13" s="55" customFormat="1">
      <c r="A74" s="43" t="s">
        <v>55</v>
      </c>
      <c r="B74" s="52" t="s">
        <v>101</v>
      </c>
      <c r="C74" s="19" t="s">
        <v>75</v>
      </c>
      <c r="D74" s="43">
        <v>913</v>
      </c>
      <c r="E74" s="53">
        <v>820.61800000000005</v>
      </c>
      <c r="F74" s="53">
        <v>93.39</v>
      </c>
      <c r="G74" s="56">
        <v>43365</v>
      </c>
      <c r="H74" s="82">
        <v>30.12452</v>
      </c>
      <c r="I74" s="82">
        <v>-42.117981666666665</v>
      </c>
      <c r="J74" s="26">
        <v>18.482215049852588</v>
      </c>
      <c r="K74" s="26">
        <v>7.8230778581936162</v>
      </c>
      <c r="M74" s="27">
        <f t="shared" si="2"/>
        <v>2.3625247485546836</v>
      </c>
    </row>
    <row r="75" spans="1:13" s="55" customFormat="1">
      <c r="A75" s="43" t="s">
        <v>55</v>
      </c>
      <c r="B75" s="52" t="s">
        <v>101</v>
      </c>
      <c r="C75" s="19" t="s">
        <v>70</v>
      </c>
      <c r="D75" s="43">
        <v>913</v>
      </c>
      <c r="E75" s="53">
        <v>810.22</v>
      </c>
      <c r="F75" s="53">
        <v>105.05900000000008</v>
      </c>
      <c r="G75" s="56">
        <v>43365</v>
      </c>
      <c r="H75" s="82">
        <v>30.12452</v>
      </c>
      <c r="I75" s="82">
        <v>-42.117981666666665</v>
      </c>
      <c r="J75" s="26">
        <v>25.413758177869546</v>
      </c>
      <c r="K75" s="26">
        <v>8.4390979987180401</v>
      </c>
      <c r="M75" s="27">
        <f t="shared" si="2"/>
        <v>3.0114306270326616</v>
      </c>
    </row>
    <row r="76" spans="1:13" s="55" customFormat="1">
      <c r="A76" s="43" t="s">
        <v>55</v>
      </c>
      <c r="B76" s="52" t="s">
        <v>101</v>
      </c>
      <c r="C76" s="19" t="s">
        <v>76</v>
      </c>
      <c r="D76" s="43">
        <v>913</v>
      </c>
      <c r="E76" s="53">
        <v>800.61699999999996</v>
      </c>
      <c r="F76" s="53">
        <v>114.66200000000015</v>
      </c>
      <c r="G76" s="56">
        <v>43365</v>
      </c>
      <c r="H76" s="82">
        <v>30.12452</v>
      </c>
      <c r="I76" s="82">
        <v>-42.117981666666665</v>
      </c>
      <c r="J76" s="26">
        <v>31.747062295838852</v>
      </c>
      <c r="K76" s="26">
        <v>9.1855027702123593</v>
      </c>
      <c r="M76" s="27">
        <f t="shared" si="2"/>
        <v>3.4562138937882976</v>
      </c>
    </row>
    <row r="77" spans="1:13" s="55" customFormat="1">
      <c r="A77" s="43" t="s">
        <v>55</v>
      </c>
      <c r="B77" s="52" t="s">
        <v>101</v>
      </c>
      <c r="C77" s="19" t="s">
        <v>77</v>
      </c>
      <c r="D77" s="43">
        <v>913</v>
      </c>
      <c r="E77" s="53">
        <v>790.64599999999996</v>
      </c>
      <c r="F77" s="53">
        <v>124.63300000000015</v>
      </c>
      <c r="G77" s="56">
        <v>43365</v>
      </c>
      <c r="H77" s="82">
        <v>30.12452</v>
      </c>
      <c r="I77" s="82">
        <v>-42.117981666666665</v>
      </c>
      <c r="J77" s="26">
        <v>60.287399936203968</v>
      </c>
      <c r="K77" s="26">
        <v>12.370950475393494</v>
      </c>
      <c r="M77" s="27">
        <f t="shared" si="2"/>
        <v>4.8733037979675808</v>
      </c>
    </row>
    <row r="78" spans="1:13" s="55" customFormat="1">
      <c r="A78" s="43" t="s">
        <v>55</v>
      </c>
      <c r="B78" s="52" t="s">
        <v>101</v>
      </c>
      <c r="C78" s="19" t="s">
        <v>71</v>
      </c>
      <c r="D78" s="43">
        <v>913</v>
      </c>
      <c r="E78" s="53">
        <v>780.89599999999996</v>
      </c>
      <c r="F78" s="53">
        <v>134.38300000000015</v>
      </c>
      <c r="G78" s="56">
        <v>43365</v>
      </c>
      <c r="H78" s="82">
        <v>30.12452</v>
      </c>
      <c r="I78" s="82">
        <v>-42.117981666666665</v>
      </c>
      <c r="J78" s="26">
        <v>48.392474176409564</v>
      </c>
      <c r="K78" s="26">
        <v>10.160647535603861</v>
      </c>
      <c r="M78" s="27">
        <f t="shared" si="2"/>
        <v>4.7627352495830406</v>
      </c>
    </row>
    <row r="79" spans="1:13" s="55" customFormat="1">
      <c r="A79" s="43" t="s">
        <v>55</v>
      </c>
      <c r="B79" s="52" t="s">
        <v>101</v>
      </c>
      <c r="C79" s="19" t="s">
        <v>78</v>
      </c>
      <c r="D79" s="43">
        <v>913</v>
      </c>
      <c r="E79" s="53">
        <v>770.88900000000001</v>
      </c>
      <c r="F79" s="53">
        <v>144.3900000000001</v>
      </c>
      <c r="G79" s="56">
        <v>43365</v>
      </c>
      <c r="H79" s="82">
        <v>30.12452</v>
      </c>
      <c r="I79" s="82">
        <v>-42.117981666666665</v>
      </c>
      <c r="J79" s="26">
        <v>113.71051526441039</v>
      </c>
      <c r="K79" s="26">
        <v>17.945838265522895</v>
      </c>
      <c r="M79" s="27">
        <f t="shared" si="2"/>
        <v>6.3363167315994513</v>
      </c>
    </row>
    <row r="80" spans="1:13" s="55" customFormat="1">
      <c r="A80" s="43" t="s">
        <v>55</v>
      </c>
      <c r="B80" s="52" t="s">
        <v>101</v>
      </c>
      <c r="C80" s="19" t="s">
        <v>79</v>
      </c>
      <c r="D80" s="43">
        <v>913</v>
      </c>
      <c r="E80" s="53">
        <v>761.24699999999996</v>
      </c>
      <c r="F80" s="53">
        <v>154.03200000000015</v>
      </c>
      <c r="G80" s="56">
        <v>43365</v>
      </c>
      <c r="H80" s="82">
        <v>30.12452</v>
      </c>
      <c r="I80" s="82">
        <v>-42.117981666666665</v>
      </c>
      <c r="J80" s="26">
        <v>119.20742474322856</v>
      </c>
      <c r="K80" s="26">
        <v>16.468145781197435</v>
      </c>
      <c r="M80" s="27">
        <f t="shared" si="2"/>
        <v>7.2386670804999831</v>
      </c>
    </row>
    <row r="81" spans="1:13" s="55" customFormat="1">
      <c r="A81" s="43" t="s">
        <v>55</v>
      </c>
      <c r="B81" s="52" t="s">
        <v>101</v>
      </c>
      <c r="C81" s="19" t="s">
        <v>72</v>
      </c>
      <c r="D81" s="43">
        <v>913</v>
      </c>
      <c r="E81" s="53">
        <v>750.49699999999996</v>
      </c>
      <c r="F81" s="53">
        <v>164.78200000000015</v>
      </c>
      <c r="G81" s="56">
        <v>43365</v>
      </c>
      <c r="H81" s="82">
        <v>30.12452</v>
      </c>
      <c r="I81" s="82">
        <v>-42.117981666666665</v>
      </c>
      <c r="J81" s="26">
        <v>36.822924517792494</v>
      </c>
      <c r="K81" s="26">
        <v>5.0207531085073525</v>
      </c>
      <c r="M81" s="27">
        <f t="shared" si="2"/>
        <v>7.3341436477723532</v>
      </c>
    </row>
    <row r="82" spans="1:13" s="55" customFormat="1">
      <c r="A82" s="43" t="s">
        <v>55</v>
      </c>
      <c r="B82" s="52" t="s">
        <v>101</v>
      </c>
      <c r="C82" s="19" t="s">
        <v>80</v>
      </c>
      <c r="D82" s="43">
        <v>913</v>
      </c>
      <c r="E82" s="53">
        <v>740.69299999999998</v>
      </c>
      <c r="F82" s="53">
        <v>174.58600000000013</v>
      </c>
      <c r="G82" s="56">
        <v>43365</v>
      </c>
      <c r="H82" s="82">
        <v>30.12452</v>
      </c>
      <c r="I82" s="82">
        <v>-42.117981666666665</v>
      </c>
      <c r="J82" s="26">
        <v>45.120331069122493</v>
      </c>
      <c r="K82" s="26">
        <v>3.6129770204990801</v>
      </c>
      <c r="M82" s="27">
        <f t="shared" si="2"/>
        <v>12.488407984086701</v>
      </c>
    </row>
    <row r="83" spans="1:13" s="55" customFormat="1">
      <c r="A83" s="43" t="s">
        <v>55</v>
      </c>
      <c r="B83" s="52" t="s">
        <v>101</v>
      </c>
      <c r="C83" s="19" t="s">
        <v>81</v>
      </c>
      <c r="D83" s="43">
        <v>913</v>
      </c>
      <c r="E83" s="53">
        <v>730.70299999999997</v>
      </c>
      <c r="F83" s="53">
        <v>184.57600000000014</v>
      </c>
      <c r="G83" s="56">
        <v>43365</v>
      </c>
      <c r="H83" s="82">
        <v>30.12452</v>
      </c>
      <c r="I83" s="82">
        <v>-42.117981666666665</v>
      </c>
      <c r="J83" s="26">
        <v>19.94274595528584</v>
      </c>
      <c r="K83" s="26"/>
      <c r="M83" s="27"/>
    </row>
    <row r="84" spans="1:13" s="55" customFormat="1">
      <c r="A84" s="43" t="s">
        <v>55</v>
      </c>
      <c r="B84" s="52" t="s">
        <v>101</v>
      </c>
      <c r="C84" s="19" t="s">
        <v>73</v>
      </c>
      <c r="D84" s="43">
        <v>913</v>
      </c>
      <c r="E84" s="53">
        <v>720.49</v>
      </c>
      <c r="F84" s="53">
        <v>194.7890000000001</v>
      </c>
      <c r="G84" s="56">
        <v>43365</v>
      </c>
      <c r="H84" s="82">
        <v>30.12452</v>
      </c>
      <c r="I84" s="82">
        <v>-42.117981666666665</v>
      </c>
      <c r="J84" s="26">
        <v>21.598807340805084</v>
      </c>
      <c r="K84" s="26">
        <v>2.4376257094371412</v>
      </c>
      <c r="M84" s="27">
        <f t="shared" ref="M84:M115" si="3">J84/K84</f>
        <v>8.860592197229634</v>
      </c>
    </row>
    <row r="85" spans="1:13" s="55" customFormat="1">
      <c r="A85" s="43" t="s">
        <v>55</v>
      </c>
      <c r="B85" s="52" t="s">
        <v>101</v>
      </c>
      <c r="C85" s="19" t="s">
        <v>82</v>
      </c>
      <c r="D85" s="43">
        <v>913</v>
      </c>
      <c r="E85" s="53">
        <v>701.02</v>
      </c>
      <c r="F85" s="53">
        <v>214.25900000000013</v>
      </c>
      <c r="G85" s="56">
        <v>43365</v>
      </c>
      <c r="H85" s="82">
        <v>30.12452</v>
      </c>
      <c r="I85" s="82">
        <v>-42.117981666666665</v>
      </c>
      <c r="J85" s="26">
        <v>58.017963895426341</v>
      </c>
      <c r="K85" s="26">
        <v>6.9047165444056695</v>
      </c>
      <c r="M85" s="27">
        <f t="shared" si="3"/>
        <v>8.4026568682871687</v>
      </c>
    </row>
    <row r="86" spans="1:13" s="55" customFormat="1">
      <c r="A86" s="43" t="s">
        <v>55</v>
      </c>
      <c r="B86" s="52" t="s">
        <v>101</v>
      </c>
      <c r="C86" s="19" t="s">
        <v>83</v>
      </c>
      <c r="D86" s="43">
        <v>913</v>
      </c>
      <c r="E86" s="53">
        <v>681.00300000000004</v>
      </c>
      <c r="F86" s="53">
        <v>234.27600000000007</v>
      </c>
      <c r="G86" s="56">
        <v>43365</v>
      </c>
      <c r="H86" s="82">
        <v>30.12452</v>
      </c>
      <c r="I86" s="82">
        <v>-42.117981666666665</v>
      </c>
      <c r="J86" s="26">
        <v>20.759934495315729</v>
      </c>
      <c r="K86" s="26">
        <v>2.3828263717831275</v>
      </c>
      <c r="M86" s="27">
        <f t="shared" si="3"/>
        <v>8.7123152325112798</v>
      </c>
    </row>
    <row r="87" spans="1:13" s="55" customFormat="1">
      <c r="A87" s="43" t="s">
        <v>55</v>
      </c>
      <c r="B87" s="52" t="s">
        <v>101</v>
      </c>
      <c r="C87" s="19" t="s">
        <v>84</v>
      </c>
      <c r="D87" s="43">
        <v>913</v>
      </c>
      <c r="E87" s="53">
        <v>660.43799999999999</v>
      </c>
      <c r="F87" s="53">
        <v>254.84100000000012</v>
      </c>
      <c r="G87" s="56">
        <v>43365</v>
      </c>
      <c r="H87" s="82">
        <v>30.12452</v>
      </c>
      <c r="I87" s="82">
        <v>-42.117981666666665</v>
      </c>
      <c r="J87" s="26">
        <v>11.977419053278076</v>
      </c>
      <c r="K87" s="26">
        <v>2.5113213704201245</v>
      </c>
      <c r="M87" s="27">
        <f t="shared" si="3"/>
        <v>4.7693693026927679</v>
      </c>
    </row>
    <row r="88" spans="1:13" s="42" customFormat="1">
      <c r="A88" s="43" t="s">
        <v>55</v>
      </c>
      <c r="B88" s="52" t="s">
        <v>101</v>
      </c>
      <c r="C88" s="19" t="s">
        <v>85</v>
      </c>
      <c r="D88" s="43">
        <v>913</v>
      </c>
      <c r="E88" s="40">
        <v>640.61400000000003</v>
      </c>
      <c r="F88" s="40">
        <v>274.66500000000008</v>
      </c>
      <c r="G88" s="56">
        <v>43365</v>
      </c>
      <c r="H88" s="84">
        <v>30.12452</v>
      </c>
      <c r="I88" s="84">
        <v>-42.117981666666665</v>
      </c>
      <c r="J88" s="27">
        <v>20.117335591813834</v>
      </c>
      <c r="K88" s="27">
        <v>3.2860706269078981</v>
      </c>
      <c r="M88" s="27">
        <f t="shared" si="3"/>
        <v>6.1220034125510239</v>
      </c>
    </row>
    <row r="89" spans="1:13" s="42" customFormat="1">
      <c r="A89" s="43" t="s">
        <v>55</v>
      </c>
      <c r="B89" s="52" t="s">
        <v>101</v>
      </c>
      <c r="C89" s="19" t="s">
        <v>86</v>
      </c>
      <c r="D89" s="43">
        <v>913</v>
      </c>
      <c r="E89" s="39">
        <v>621.00800000000004</v>
      </c>
      <c r="F89" s="39">
        <v>294.27100000000007</v>
      </c>
      <c r="G89" s="56">
        <v>43365</v>
      </c>
      <c r="H89" s="83">
        <v>30.12452</v>
      </c>
      <c r="I89" s="83">
        <v>-42.117981666666665</v>
      </c>
      <c r="J89" s="27">
        <v>12.410733431516817</v>
      </c>
      <c r="K89" s="27">
        <v>1.9708865232115802</v>
      </c>
      <c r="M89" s="27">
        <f t="shared" si="3"/>
        <v>6.2970309479276345</v>
      </c>
    </row>
    <row r="90" spans="1:13" s="42" customFormat="1">
      <c r="A90" s="43" t="s">
        <v>56</v>
      </c>
      <c r="B90" s="52" t="s">
        <v>89</v>
      </c>
      <c r="C90" s="19" t="s">
        <v>63</v>
      </c>
      <c r="D90" s="43">
        <v>4848</v>
      </c>
      <c r="E90" s="40">
        <v>4827.0659999999998</v>
      </c>
      <c r="F90" s="40">
        <v>20.66</v>
      </c>
      <c r="G90" s="56">
        <v>43365</v>
      </c>
      <c r="H90" s="84">
        <v>30.043208333333332</v>
      </c>
      <c r="I90" s="84">
        <v>-42.054513333333333</v>
      </c>
      <c r="J90" s="27">
        <v>2.5127232776143869</v>
      </c>
      <c r="K90" s="27">
        <v>0.73857223970091634</v>
      </c>
      <c r="M90" s="27">
        <f t="shared" si="3"/>
        <v>3.4021360979284982</v>
      </c>
    </row>
    <row r="91" spans="1:13" s="42" customFormat="1">
      <c r="A91" s="43" t="s">
        <v>56</v>
      </c>
      <c r="B91" s="52" t="s">
        <v>89</v>
      </c>
      <c r="C91" s="19" t="s">
        <v>64</v>
      </c>
      <c r="D91" s="43">
        <v>4848</v>
      </c>
      <c r="E91" s="40">
        <v>4400.0140000000001</v>
      </c>
      <c r="F91" s="40">
        <v>447.71199999999953</v>
      </c>
      <c r="G91" s="56">
        <v>43365</v>
      </c>
      <c r="H91" s="84">
        <v>30.043208333333332</v>
      </c>
      <c r="I91" s="84">
        <v>-42.054513333333333</v>
      </c>
      <c r="J91" s="27">
        <v>1.2160095309991985</v>
      </c>
      <c r="K91" s="27">
        <v>0.39331457021802063</v>
      </c>
      <c r="M91" s="27">
        <f t="shared" si="3"/>
        <v>3.0916971378028144</v>
      </c>
    </row>
    <row r="92" spans="1:13" s="55" customFormat="1">
      <c r="A92" s="43" t="s">
        <v>56</v>
      </c>
      <c r="B92" s="52" t="s">
        <v>89</v>
      </c>
      <c r="C92" s="19" t="s">
        <v>65</v>
      </c>
      <c r="D92" s="43">
        <v>4848</v>
      </c>
      <c r="E92" s="53">
        <v>3999.3739999999998</v>
      </c>
      <c r="F92" s="53">
        <v>848.35199999999986</v>
      </c>
      <c r="G92" s="56">
        <v>43365</v>
      </c>
      <c r="H92" s="82">
        <v>30.043208333333332</v>
      </c>
      <c r="I92" s="82">
        <v>-42.054513333333333</v>
      </c>
      <c r="J92" s="26">
        <v>6.5225964005356349</v>
      </c>
      <c r="K92" s="26">
        <v>8.0179616614929401</v>
      </c>
      <c r="M92" s="27">
        <f t="shared" si="3"/>
        <v>0.81349807792933881</v>
      </c>
    </row>
    <row r="93" spans="1:13" s="55" customFormat="1">
      <c r="A93" s="43" t="s">
        <v>56</v>
      </c>
      <c r="B93" s="52" t="s">
        <v>89</v>
      </c>
      <c r="C93" s="19" t="s">
        <v>66</v>
      </c>
      <c r="D93" s="43">
        <v>4848</v>
      </c>
      <c r="E93" s="40">
        <v>3001.4259999999999</v>
      </c>
      <c r="F93" s="40">
        <v>1846.2999999999997</v>
      </c>
      <c r="G93" s="56">
        <v>43365</v>
      </c>
      <c r="H93" s="84">
        <v>30.043208333333332</v>
      </c>
      <c r="I93" s="84">
        <v>-42.054513333333333</v>
      </c>
      <c r="J93" s="27">
        <v>7.6379855989056349</v>
      </c>
      <c r="K93" s="26">
        <v>0.30722034925741742</v>
      </c>
      <c r="M93" s="27">
        <f t="shared" si="3"/>
        <v>24.861587513221103</v>
      </c>
    </row>
    <row r="94" spans="1:13" s="55" customFormat="1">
      <c r="A94" s="43" t="s">
        <v>56</v>
      </c>
      <c r="B94" s="52" t="s">
        <v>89</v>
      </c>
      <c r="C94" s="19" t="s">
        <v>67</v>
      </c>
      <c r="D94" s="43">
        <v>4848</v>
      </c>
      <c r="E94" s="40">
        <v>2000.0509999999999</v>
      </c>
      <c r="F94" s="40">
        <v>2847.6749999999997</v>
      </c>
      <c r="G94" s="56">
        <v>43365</v>
      </c>
      <c r="H94" s="84">
        <v>30.043208333333332</v>
      </c>
      <c r="I94" s="84">
        <v>-42.054513333333333</v>
      </c>
      <c r="J94" s="27">
        <v>5.9922570646192455</v>
      </c>
      <c r="K94" s="26">
        <v>1.7106312237264194</v>
      </c>
      <c r="M94" s="27">
        <f t="shared" si="3"/>
        <v>3.5029508297912284</v>
      </c>
    </row>
    <row r="95" spans="1:13" s="55" customFormat="1">
      <c r="A95" s="43" t="s">
        <v>56</v>
      </c>
      <c r="B95" s="52" t="s">
        <v>89</v>
      </c>
      <c r="C95" s="19" t="s">
        <v>74</v>
      </c>
      <c r="D95" s="43">
        <v>4848</v>
      </c>
      <c r="E95" s="40">
        <v>1000.503</v>
      </c>
      <c r="F95" s="40">
        <v>3847.2229999999995</v>
      </c>
      <c r="G95" s="56">
        <v>43365</v>
      </c>
      <c r="H95" s="84">
        <v>30.043208333333332</v>
      </c>
      <c r="I95" s="84">
        <v>-42.054513333333333</v>
      </c>
      <c r="J95" s="27">
        <v>6.4150103781306846</v>
      </c>
      <c r="K95" s="26">
        <v>0.7867501840766925</v>
      </c>
      <c r="M95" s="27">
        <f t="shared" si="3"/>
        <v>8.1538085506254525</v>
      </c>
    </row>
    <row r="96" spans="1:13" s="55" customFormat="1">
      <c r="A96" s="43" t="s">
        <v>56</v>
      </c>
      <c r="B96" s="52" t="s">
        <v>89</v>
      </c>
      <c r="C96" s="19" t="s">
        <v>68</v>
      </c>
      <c r="D96" s="43">
        <v>4848</v>
      </c>
      <c r="E96" s="40">
        <v>800.99699999999996</v>
      </c>
      <c r="F96" s="40">
        <v>4046.7289999999998</v>
      </c>
      <c r="G96" s="56">
        <v>43365</v>
      </c>
      <c r="H96" s="84">
        <v>30.043208333333332</v>
      </c>
      <c r="I96" s="84">
        <v>-42.054513333333333</v>
      </c>
      <c r="J96" s="27">
        <v>5.9077466302452919</v>
      </c>
      <c r="K96" s="26">
        <v>0.90115702766492645</v>
      </c>
      <c r="M96" s="27">
        <f t="shared" si="3"/>
        <v>6.5557349594813852</v>
      </c>
    </row>
    <row r="97" spans="1:13" s="55" customFormat="1">
      <c r="A97" s="43" t="s">
        <v>56</v>
      </c>
      <c r="B97" s="52" t="s">
        <v>89</v>
      </c>
      <c r="C97" s="19" t="s">
        <v>77</v>
      </c>
      <c r="D97" s="43">
        <v>4848</v>
      </c>
      <c r="E97" s="40">
        <v>750.13499999999999</v>
      </c>
      <c r="F97" s="40">
        <v>4097.5909999999994</v>
      </c>
      <c r="G97" s="56">
        <v>43365</v>
      </c>
      <c r="H97" s="84">
        <v>30.043208333333332</v>
      </c>
      <c r="I97" s="84">
        <v>-42.054513333333333</v>
      </c>
      <c r="J97" s="27">
        <v>8.4359918536238592</v>
      </c>
      <c r="K97" s="26">
        <v>1.449352086889341</v>
      </c>
      <c r="M97" s="27">
        <f t="shared" si="3"/>
        <v>5.8205262406110938</v>
      </c>
    </row>
    <row r="98" spans="1:13" s="55" customFormat="1">
      <c r="A98" s="43" t="s">
        <v>56</v>
      </c>
      <c r="B98" s="52" t="s">
        <v>89</v>
      </c>
      <c r="C98" s="19" t="s">
        <v>71</v>
      </c>
      <c r="D98" s="43">
        <v>4848</v>
      </c>
      <c r="E98" s="40">
        <v>700.928</v>
      </c>
      <c r="F98" s="40">
        <v>4146.7979999999998</v>
      </c>
      <c r="G98" s="56">
        <v>43365</v>
      </c>
      <c r="H98" s="84">
        <v>30.043208333333332</v>
      </c>
      <c r="I98" s="84">
        <v>-42.054513333333333</v>
      </c>
      <c r="J98" s="27">
        <v>3.7213060403053655</v>
      </c>
      <c r="K98" s="26">
        <v>18.063110708679517</v>
      </c>
      <c r="M98" s="27">
        <f t="shared" si="3"/>
        <v>0.20601689821439439</v>
      </c>
    </row>
    <row r="99" spans="1:13" s="55" customFormat="1">
      <c r="A99" s="43" t="s">
        <v>57</v>
      </c>
      <c r="B99" s="52" t="s">
        <v>88</v>
      </c>
      <c r="C99" s="19" t="s">
        <v>63</v>
      </c>
      <c r="D99" s="52">
        <v>2372</v>
      </c>
      <c r="E99" s="40">
        <v>2351.886</v>
      </c>
      <c r="F99" s="40">
        <v>21.2</v>
      </c>
      <c r="G99" s="56">
        <v>43365</v>
      </c>
      <c r="H99" s="84">
        <v>29.918246666666668</v>
      </c>
      <c r="I99" s="84">
        <v>-42.415633333333332</v>
      </c>
      <c r="J99" s="27">
        <v>3.7049671500272812</v>
      </c>
      <c r="K99" s="26">
        <v>0.93347825511539906</v>
      </c>
      <c r="M99" s="27">
        <f t="shared" si="3"/>
        <v>3.9689913822033951</v>
      </c>
    </row>
    <row r="100" spans="1:13" s="55" customFormat="1">
      <c r="A100" s="43" t="s">
        <v>57</v>
      </c>
      <c r="B100" s="52" t="s">
        <v>88</v>
      </c>
      <c r="C100" s="19" t="s">
        <v>64</v>
      </c>
      <c r="D100" s="52">
        <v>2372</v>
      </c>
      <c r="E100" s="39">
        <v>1265.81</v>
      </c>
      <c r="F100" s="39">
        <v>1107.2759999999998</v>
      </c>
      <c r="G100" s="56">
        <v>43365</v>
      </c>
      <c r="H100" s="83">
        <v>29.918246666666668</v>
      </c>
      <c r="I100" s="83">
        <v>-42.415633333333332</v>
      </c>
      <c r="J100" s="27">
        <v>3.7781208178632468</v>
      </c>
      <c r="K100" s="26">
        <v>1.020346382757187</v>
      </c>
      <c r="M100" s="27">
        <f t="shared" si="3"/>
        <v>3.7027825860998131</v>
      </c>
    </row>
    <row r="101" spans="1:13" s="55" customFormat="1">
      <c r="A101" s="43" t="s">
        <v>58</v>
      </c>
      <c r="B101" s="52" t="s">
        <v>87</v>
      </c>
      <c r="C101" s="19" t="s">
        <v>63</v>
      </c>
      <c r="D101" s="52">
        <v>1568</v>
      </c>
      <c r="E101" s="40">
        <v>1548.3030000000001</v>
      </c>
      <c r="F101" s="40">
        <v>21.35</v>
      </c>
      <c r="G101" s="56">
        <v>43365</v>
      </c>
      <c r="H101" s="84">
        <v>29.936383333333332</v>
      </c>
      <c r="I101" s="84">
        <v>-42.464730000000003</v>
      </c>
      <c r="J101" s="27">
        <v>2.6597732901171396</v>
      </c>
      <c r="K101" s="26">
        <v>1.7064320395544677</v>
      </c>
      <c r="M101" s="27">
        <f t="shared" si="3"/>
        <v>1.5586751938926204</v>
      </c>
    </row>
    <row r="102" spans="1:13" s="55" customFormat="1">
      <c r="A102" s="43" t="s">
        <v>58</v>
      </c>
      <c r="B102" s="52" t="s">
        <v>87</v>
      </c>
      <c r="C102" s="19" t="s">
        <v>64</v>
      </c>
      <c r="D102" s="52">
        <v>1568</v>
      </c>
      <c r="E102" s="40">
        <v>1450.0609999999999</v>
      </c>
      <c r="F102" s="40">
        <v>119.5920000000001</v>
      </c>
      <c r="G102" s="56">
        <v>43365</v>
      </c>
      <c r="H102" s="84">
        <v>29.936383333333332</v>
      </c>
      <c r="I102" s="84">
        <v>-42.464730000000003</v>
      </c>
      <c r="J102" s="27">
        <v>1.1660026243905182</v>
      </c>
      <c r="K102" s="26">
        <v>0.33845862243355335</v>
      </c>
      <c r="M102" s="27">
        <f t="shared" si="3"/>
        <v>3.4450374347293495</v>
      </c>
    </row>
    <row r="103" spans="1:13" s="55" customFormat="1">
      <c r="A103" s="43" t="s">
        <v>58</v>
      </c>
      <c r="B103" s="52" t="s">
        <v>87</v>
      </c>
      <c r="C103" s="19" t="s">
        <v>65</v>
      </c>
      <c r="D103" s="52">
        <v>1568</v>
      </c>
      <c r="E103" s="40">
        <v>1350.14</v>
      </c>
      <c r="F103" s="40">
        <v>219.51299999999992</v>
      </c>
      <c r="G103" s="56">
        <v>43365</v>
      </c>
      <c r="H103" s="84">
        <v>29.936383333333332</v>
      </c>
      <c r="I103" s="84">
        <v>-42.464730000000003</v>
      </c>
      <c r="J103" s="27">
        <v>4.6364819430329378</v>
      </c>
      <c r="K103" s="26">
        <v>0.37775273620451633</v>
      </c>
      <c r="M103" s="27">
        <f t="shared" si="3"/>
        <v>12.27385402847945</v>
      </c>
    </row>
    <row r="104" spans="1:13" s="55" customFormat="1">
      <c r="A104" s="43" t="s">
        <v>58</v>
      </c>
      <c r="B104" s="52" t="s">
        <v>87</v>
      </c>
      <c r="C104" s="19" t="s">
        <v>66</v>
      </c>
      <c r="D104" s="52">
        <v>1568</v>
      </c>
      <c r="E104" s="40">
        <v>1300.316</v>
      </c>
      <c r="F104" s="40">
        <v>269.33699999999999</v>
      </c>
      <c r="G104" s="56">
        <v>43365</v>
      </c>
      <c r="H104" s="84">
        <v>29.936383333333332</v>
      </c>
      <c r="I104" s="84">
        <v>-42.464730000000003</v>
      </c>
      <c r="J104" s="27">
        <v>0.76520469469025298</v>
      </c>
      <c r="K104" s="26">
        <v>0.2814650954631186</v>
      </c>
      <c r="M104" s="27">
        <f t="shared" si="3"/>
        <v>2.7186486247298132</v>
      </c>
    </row>
    <row r="105" spans="1:13" s="55" customFormat="1">
      <c r="A105" s="43" t="s">
        <v>58</v>
      </c>
      <c r="B105" s="52" t="s">
        <v>87</v>
      </c>
      <c r="C105" s="19" t="s">
        <v>67</v>
      </c>
      <c r="D105" s="52">
        <v>1568</v>
      </c>
      <c r="E105" s="40">
        <v>1250.248</v>
      </c>
      <c r="F105" s="40">
        <v>319.40499999999997</v>
      </c>
      <c r="G105" s="56">
        <v>43365</v>
      </c>
      <c r="H105" s="84">
        <v>29.936383333333332</v>
      </c>
      <c r="I105" s="84">
        <v>-42.464730000000003</v>
      </c>
      <c r="J105" s="27">
        <v>0.79416909109231038</v>
      </c>
      <c r="K105" s="26">
        <v>0.29060775342719647</v>
      </c>
      <c r="M105" s="27">
        <f t="shared" si="3"/>
        <v>2.7327870014702373</v>
      </c>
    </row>
    <row r="106" spans="1:13" s="55" customFormat="1">
      <c r="A106" s="43" t="s">
        <v>58</v>
      </c>
      <c r="B106" s="52" t="s">
        <v>87</v>
      </c>
      <c r="C106" s="19" t="s">
        <v>74</v>
      </c>
      <c r="D106" s="52">
        <v>1568</v>
      </c>
      <c r="E106" s="40">
        <v>1201.33</v>
      </c>
      <c r="F106" s="40">
        <v>368.32300000000009</v>
      </c>
      <c r="G106" s="56">
        <v>43365</v>
      </c>
      <c r="H106" s="84">
        <v>29.936383333333332</v>
      </c>
      <c r="I106" s="84">
        <v>-42.464730000000003</v>
      </c>
      <c r="J106" s="27">
        <v>0.98379924189552426</v>
      </c>
      <c r="K106" s="26">
        <v>0.37827425401796017</v>
      </c>
      <c r="M106" s="27">
        <f t="shared" si="3"/>
        <v>2.6007565448766021</v>
      </c>
    </row>
    <row r="107" spans="1:13" s="55" customFormat="1">
      <c r="A107" s="43" t="s">
        <v>58</v>
      </c>
      <c r="B107" s="52" t="s">
        <v>87</v>
      </c>
      <c r="C107" s="19" t="s">
        <v>68</v>
      </c>
      <c r="D107" s="52">
        <v>1568</v>
      </c>
      <c r="E107" s="40">
        <v>1150.183</v>
      </c>
      <c r="F107" s="40">
        <v>419.47</v>
      </c>
      <c r="G107" s="56">
        <v>43365</v>
      </c>
      <c r="H107" s="84">
        <v>29.936383333333332</v>
      </c>
      <c r="I107" s="84">
        <v>-42.464730000000003</v>
      </c>
      <c r="J107" s="27">
        <v>1.0984190327857175</v>
      </c>
      <c r="K107" s="26">
        <v>0.29720076874777096</v>
      </c>
      <c r="M107" s="27">
        <f t="shared" si="3"/>
        <v>3.6958822058698182</v>
      </c>
    </row>
    <row r="108" spans="1:13" s="55" customFormat="1">
      <c r="A108" s="43" t="s">
        <v>58</v>
      </c>
      <c r="B108" s="52" t="s">
        <v>87</v>
      </c>
      <c r="C108" s="19" t="s">
        <v>69</v>
      </c>
      <c r="D108" s="52">
        <v>1568</v>
      </c>
      <c r="E108" s="39">
        <v>1100.318</v>
      </c>
      <c r="F108" s="39">
        <v>469.33500000000004</v>
      </c>
      <c r="G108" s="56">
        <v>43365</v>
      </c>
      <c r="H108" s="83">
        <v>29.936383333333332</v>
      </c>
      <c r="I108" s="83">
        <v>-42.464730000000003</v>
      </c>
      <c r="J108" s="27">
        <v>1.0515066129721291</v>
      </c>
      <c r="K108" s="26">
        <v>0.41891401251743871</v>
      </c>
      <c r="M108" s="27">
        <f t="shared" si="3"/>
        <v>2.5100774420343761</v>
      </c>
    </row>
    <row r="109" spans="1:13" s="55" customFormat="1">
      <c r="A109" s="43" t="s">
        <v>59</v>
      </c>
      <c r="B109" s="52" t="s">
        <v>102</v>
      </c>
      <c r="C109" s="19" t="s">
        <v>63</v>
      </c>
      <c r="D109" s="52">
        <v>919</v>
      </c>
      <c r="E109" s="40">
        <v>908.78200000000004</v>
      </c>
      <c r="F109" s="40">
        <v>9.4499999999999993</v>
      </c>
      <c r="G109" s="56">
        <v>43366</v>
      </c>
      <c r="H109" s="84">
        <v>30.125926666666668</v>
      </c>
      <c r="I109" s="84">
        <v>-42.115665</v>
      </c>
      <c r="J109" s="27">
        <v>3.4706484793853822</v>
      </c>
      <c r="K109" s="26">
        <v>0.48601888393829029</v>
      </c>
      <c r="M109" s="27">
        <f t="shared" si="3"/>
        <v>7.1409745466310932</v>
      </c>
    </row>
    <row r="110" spans="1:13" s="55" customFormat="1">
      <c r="A110" s="43" t="s">
        <v>59</v>
      </c>
      <c r="B110" s="52" t="s">
        <v>102</v>
      </c>
      <c r="C110" s="19" t="s">
        <v>64</v>
      </c>
      <c r="D110" s="52">
        <v>919</v>
      </c>
      <c r="E110" s="40">
        <v>887.75400000000002</v>
      </c>
      <c r="F110" s="40">
        <v>21.8</v>
      </c>
      <c r="G110" s="56">
        <v>43366</v>
      </c>
      <c r="H110" s="84">
        <v>30.125926666666668</v>
      </c>
      <c r="I110" s="84">
        <v>-42.115665</v>
      </c>
      <c r="J110" s="27">
        <v>3.8990227957078436</v>
      </c>
      <c r="K110" s="26">
        <v>0.9187810855370363</v>
      </c>
      <c r="M110" s="27">
        <f t="shared" si="3"/>
        <v>4.2436907518931211</v>
      </c>
    </row>
    <row r="111" spans="1:13" s="55" customFormat="1">
      <c r="A111" s="43" t="s">
        <v>59</v>
      </c>
      <c r="B111" s="52" t="s">
        <v>102</v>
      </c>
      <c r="C111" s="19" t="s">
        <v>65</v>
      </c>
      <c r="D111" s="52">
        <v>919</v>
      </c>
      <c r="E111" s="40">
        <v>874.125</v>
      </c>
      <c r="F111" s="40">
        <v>31.33</v>
      </c>
      <c r="G111" s="56">
        <v>43366</v>
      </c>
      <c r="H111" s="84">
        <v>30.125926666666668</v>
      </c>
      <c r="I111" s="84">
        <v>-42.115665</v>
      </c>
      <c r="J111" s="27">
        <v>5.05014307568117</v>
      </c>
      <c r="K111" s="26">
        <v>1.4813940133640102</v>
      </c>
      <c r="M111" s="27">
        <f t="shared" si="3"/>
        <v>3.4090478496082879</v>
      </c>
    </row>
    <row r="112" spans="1:13" s="55" customFormat="1">
      <c r="A112" s="43" t="s">
        <v>59</v>
      </c>
      <c r="B112" s="52" t="s">
        <v>102</v>
      </c>
      <c r="C112" s="19" t="s">
        <v>66</v>
      </c>
      <c r="D112" s="52">
        <v>919</v>
      </c>
      <c r="E112" s="40">
        <v>870.96900000000005</v>
      </c>
      <c r="F112" s="40">
        <v>27.94</v>
      </c>
      <c r="G112" s="56">
        <v>43366</v>
      </c>
      <c r="H112" s="84">
        <v>30.125926666666668</v>
      </c>
      <c r="I112" s="84">
        <v>-42.115665</v>
      </c>
      <c r="J112" s="27">
        <v>1.9456259023388958</v>
      </c>
      <c r="K112" s="26">
        <v>1.0352882381657345</v>
      </c>
      <c r="M112" s="27">
        <f t="shared" si="3"/>
        <v>1.8793084192534115</v>
      </c>
    </row>
    <row r="113" spans="1:13" s="55" customFormat="1">
      <c r="A113" s="43" t="s">
        <v>59</v>
      </c>
      <c r="B113" s="52" t="s">
        <v>102</v>
      </c>
      <c r="C113" s="19" t="s">
        <v>67</v>
      </c>
      <c r="D113" s="52">
        <v>919</v>
      </c>
      <c r="E113" s="40">
        <v>861.26700000000005</v>
      </c>
      <c r="F113" s="40">
        <v>27.92</v>
      </c>
      <c r="G113" s="56">
        <v>43366</v>
      </c>
      <c r="H113" s="84">
        <v>30.125926666666668</v>
      </c>
      <c r="I113" s="84">
        <v>-42.115665</v>
      </c>
      <c r="J113" s="27">
        <v>3.6483614087143375</v>
      </c>
      <c r="K113" s="26">
        <v>2.774328190485444</v>
      </c>
      <c r="M113" s="27">
        <f t="shared" si="3"/>
        <v>1.3150431954036259</v>
      </c>
    </row>
    <row r="114" spans="1:13" s="55" customFormat="1">
      <c r="A114" s="43" t="s">
        <v>59</v>
      </c>
      <c r="B114" s="52" t="s">
        <v>102</v>
      </c>
      <c r="C114" s="19" t="s">
        <v>74</v>
      </c>
      <c r="D114" s="52">
        <v>919</v>
      </c>
      <c r="E114" s="40">
        <v>850.577</v>
      </c>
      <c r="F114" s="40">
        <v>35.049999999999997</v>
      </c>
      <c r="G114" s="56">
        <v>43366</v>
      </c>
      <c r="H114" s="84">
        <v>30.125926666666668</v>
      </c>
      <c r="I114" s="84">
        <v>-42.115665</v>
      </c>
      <c r="J114" s="27">
        <v>5.3764621305775648</v>
      </c>
      <c r="K114" s="26">
        <v>2.3984745795954336</v>
      </c>
      <c r="M114" s="27">
        <f t="shared" si="3"/>
        <v>2.2416173080660493</v>
      </c>
    </row>
    <row r="115" spans="1:13" s="55" customFormat="1">
      <c r="A115" s="43" t="s">
        <v>59</v>
      </c>
      <c r="B115" s="52" t="s">
        <v>102</v>
      </c>
      <c r="C115" s="19" t="s">
        <v>68</v>
      </c>
      <c r="D115" s="52">
        <v>919</v>
      </c>
      <c r="E115" s="40">
        <v>840.48299999999995</v>
      </c>
      <c r="F115" s="40">
        <v>47.09</v>
      </c>
      <c r="G115" s="56">
        <v>43366</v>
      </c>
      <c r="H115" s="84">
        <v>30.125926666666668</v>
      </c>
      <c r="I115" s="84">
        <v>-42.115665</v>
      </c>
      <c r="J115" s="27">
        <v>8.7020083128792649</v>
      </c>
      <c r="K115" s="26">
        <v>4.8808141100217277</v>
      </c>
      <c r="M115" s="27">
        <f t="shared" si="3"/>
        <v>1.7829009908432114</v>
      </c>
    </row>
    <row r="116" spans="1:13" s="55" customFormat="1">
      <c r="A116" s="43" t="s">
        <v>59</v>
      </c>
      <c r="B116" s="52" t="s">
        <v>102</v>
      </c>
      <c r="C116" s="19" t="s">
        <v>69</v>
      </c>
      <c r="D116" s="52">
        <v>919</v>
      </c>
      <c r="E116" s="40">
        <v>829.83399999999995</v>
      </c>
      <c r="F116" s="40">
        <v>61.86</v>
      </c>
      <c r="G116" s="56">
        <v>43366</v>
      </c>
      <c r="H116" s="84">
        <v>30.125926666666668</v>
      </c>
      <c r="I116" s="84">
        <v>-42.115665</v>
      </c>
      <c r="J116" s="27">
        <v>4.5489704657720313</v>
      </c>
      <c r="K116" s="26">
        <v>2.7686957597904578</v>
      </c>
      <c r="M116" s="27">
        <f t="shared" ref="M116:M147" si="4">J116/K116</f>
        <v>1.6430012036123136</v>
      </c>
    </row>
    <row r="117" spans="1:13" s="55" customFormat="1">
      <c r="A117" s="43" t="s">
        <v>59</v>
      </c>
      <c r="B117" s="52" t="s">
        <v>102</v>
      </c>
      <c r="C117" s="19" t="s">
        <v>75</v>
      </c>
      <c r="D117" s="52">
        <v>919</v>
      </c>
      <c r="E117" s="40">
        <v>820.43100000000004</v>
      </c>
      <c r="F117" s="40">
        <v>77.3</v>
      </c>
      <c r="G117" s="56">
        <v>43366</v>
      </c>
      <c r="H117" s="84">
        <v>30.125926666666668</v>
      </c>
      <c r="I117" s="84">
        <v>-42.115665</v>
      </c>
      <c r="J117" s="27">
        <v>6.2555163856235598</v>
      </c>
      <c r="K117" s="26">
        <v>6.626888126651898</v>
      </c>
      <c r="M117" s="27">
        <f t="shared" si="4"/>
        <v>0.94395985960065298</v>
      </c>
    </row>
    <row r="118" spans="1:13" s="55" customFormat="1">
      <c r="A118" s="43" t="s">
        <v>59</v>
      </c>
      <c r="B118" s="52" t="s">
        <v>102</v>
      </c>
      <c r="C118" s="19" t="s">
        <v>70</v>
      </c>
      <c r="D118" s="52">
        <v>919</v>
      </c>
      <c r="E118" s="40">
        <v>809.83199999999999</v>
      </c>
      <c r="F118" s="40">
        <v>92.26</v>
      </c>
      <c r="G118" s="56">
        <v>43366</v>
      </c>
      <c r="H118" s="84">
        <v>30.125926666666668</v>
      </c>
      <c r="I118" s="84">
        <v>-42.115665</v>
      </c>
      <c r="J118" s="27">
        <v>7.6866457445601659</v>
      </c>
      <c r="K118" s="26">
        <v>2.7082523332662474</v>
      </c>
      <c r="M118" s="27">
        <f t="shared" si="4"/>
        <v>2.8382310060783005</v>
      </c>
    </row>
    <row r="119" spans="1:13" s="55" customFormat="1">
      <c r="A119" s="43" t="s">
        <v>59</v>
      </c>
      <c r="B119" s="52" t="s">
        <v>102</v>
      </c>
      <c r="C119" s="19" t="s">
        <v>76</v>
      </c>
      <c r="D119" s="52">
        <v>919</v>
      </c>
      <c r="E119" s="40">
        <v>801.34</v>
      </c>
      <c r="F119" s="40">
        <v>99.69</v>
      </c>
      <c r="G119" s="56">
        <v>43366</v>
      </c>
      <c r="H119" s="84">
        <v>30.125926666666668</v>
      </c>
      <c r="I119" s="84">
        <v>-42.115665</v>
      </c>
      <c r="J119" s="27">
        <v>19.855198052029554</v>
      </c>
      <c r="K119" s="26">
        <v>4.6678391731297104</v>
      </c>
      <c r="M119" s="27">
        <f t="shared" si="4"/>
        <v>4.2536165698093162</v>
      </c>
    </row>
    <row r="120" spans="1:13" s="55" customFormat="1">
      <c r="A120" s="43" t="s">
        <v>59</v>
      </c>
      <c r="B120" s="52" t="s">
        <v>102</v>
      </c>
      <c r="C120" s="19" t="s">
        <v>77</v>
      </c>
      <c r="D120" s="52">
        <v>919</v>
      </c>
      <c r="E120" s="40">
        <v>789.97</v>
      </c>
      <c r="F120" s="40">
        <v>128.26200000000006</v>
      </c>
      <c r="G120" s="56">
        <v>43366</v>
      </c>
      <c r="H120" s="84">
        <v>30.125926666666668</v>
      </c>
      <c r="I120" s="84">
        <v>-42.115665</v>
      </c>
      <c r="J120" s="27">
        <v>37.089325922600096</v>
      </c>
      <c r="K120" s="26">
        <v>10.021610215024948</v>
      </c>
      <c r="M120" s="27">
        <f t="shared" si="4"/>
        <v>3.7009347925938831</v>
      </c>
    </row>
    <row r="121" spans="1:13" s="55" customFormat="1">
      <c r="A121" s="43" t="s">
        <v>59</v>
      </c>
      <c r="B121" s="52" t="s">
        <v>102</v>
      </c>
      <c r="C121" s="19" t="s">
        <v>71</v>
      </c>
      <c r="D121" s="52">
        <v>919</v>
      </c>
      <c r="E121" s="40">
        <v>779.89800000000002</v>
      </c>
      <c r="F121" s="40">
        <v>138.33400000000006</v>
      </c>
      <c r="G121" s="56">
        <v>43366</v>
      </c>
      <c r="H121" s="84">
        <v>30.125926666666668</v>
      </c>
      <c r="I121" s="84">
        <v>-42.115665</v>
      </c>
      <c r="J121" s="27">
        <v>40.724623056539265</v>
      </c>
      <c r="K121" s="26">
        <v>9.2014926985145049</v>
      </c>
      <c r="M121" s="27">
        <f t="shared" si="4"/>
        <v>4.4258713657528492</v>
      </c>
    </row>
    <row r="122" spans="1:13" s="55" customFormat="1">
      <c r="A122" s="43" t="s">
        <v>59</v>
      </c>
      <c r="B122" s="52" t="s">
        <v>102</v>
      </c>
      <c r="C122" s="19" t="s">
        <v>78</v>
      </c>
      <c r="D122" s="52">
        <v>919</v>
      </c>
      <c r="E122" s="40">
        <v>770.37199999999996</v>
      </c>
      <c r="F122" s="40">
        <v>147.86000000000013</v>
      </c>
      <c r="G122" s="56">
        <v>43366</v>
      </c>
      <c r="H122" s="84">
        <v>30.125926666666668</v>
      </c>
      <c r="I122" s="84">
        <v>-42.115665</v>
      </c>
      <c r="J122" s="27">
        <v>11.026548238390415</v>
      </c>
      <c r="K122" s="26">
        <v>3.1726338354561561</v>
      </c>
      <c r="M122" s="27">
        <f t="shared" si="4"/>
        <v>3.4755187047310288</v>
      </c>
    </row>
    <row r="123" spans="1:13" s="55" customFormat="1">
      <c r="A123" s="43" t="s">
        <v>59</v>
      </c>
      <c r="B123" s="52" t="s">
        <v>102</v>
      </c>
      <c r="C123" s="19" t="s">
        <v>79</v>
      </c>
      <c r="D123" s="52">
        <v>919</v>
      </c>
      <c r="E123" s="40">
        <v>760.35500000000002</v>
      </c>
      <c r="F123" s="40">
        <v>157.87700000000007</v>
      </c>
      <c r="G123" s="56">
        <v>43366</v>
      </c>
      <c r="H123" s="84">
        <v>30.125926666666668</v>
      </c>
      <c r="I123" s="84">
        <v>-42.115665</v>
      </c>
      <c r="J123" s="27">
        <v>25.870267336373427</v>
      </c>
      <c r="K123" s="26">
        <v>3.3837097152556113</v>
      </c>
      <c r="M123" s="27">
        <f t="shared" si="4"/>
        <v>7.6455339001853897</v>
      </c>
    </row>
    <row r="124" spans="1:13" s="55" customFormat="1">
      <c r="A124" s="43" t="s">
        <v>59</v>
      </c>
      <c r="B124" s="52" t="s">
        <v>102</v>
      </c>
      <c r="C124" s="19" t="s">
        <v>72</v>
      </c>
      <c r="D124" s="52">
        <v>919</v>
      </c>
      <c r="E124" s="40">
        <v>750.04499999999996</v>
      </c>
      <c r="F124" s="40">
        <v>168.18700000000013</v>
      </c>
      <c r="G124" s="56">
        <v>43366</v>
      </c>
      <c r="H124" s="84">
        <v>30.125926666666668</v>
      </c>
      <c r="I124" s="84">
        <v>-42.115665</v>
      </c>
      <c r="J124" s="27">
        <v>18.528182453753228</v>
      </c>
      <c r="K124" s="26">
        <v>2.4445914546727696</v>
      </c>
      <c r="M124" s="27">
        <f t="shared" si="4"/>
        <v>7.5792551832483559</v>
      </c>
    </row>
    <row r="125" spans="1:13" s="55" customFormat="1">
      <c r="A125" s="43" t="s">
        <v>59</v>
      </c>
      <c r="B125" s="52" t="s">
        <v>102</v>
      </c>
      <c r="C125" s="19" t="s">
        <v>80</v>
      </c>
      <c r="D125" s="52">
        <v>919</v>
      </c>
      <c r="E125" s="40">
        <v>739.84199999999998</v>
      </c>
      <c r="F125" s="40">
        <v>178.3900000000001</v>
      </c>
      <c r="G125" s="56">
        <v>43366</v>
      </c>
      <c r="H125" s="84">
        <v>30.125926666666668</v>
      </c>
      <c r="I125" s="84">
        <v>-42.115665</v>
      </c>
      <c r="J125" s="27">
        <v>15.457915203839697</v>
      </c>
      <c r="K125" s="26">
        <v>2.0117380767533879</v>
      </c>
      <c r="M125" s="27">
        <f t="shared" si="4"/>
        <v>7.6838607284235589</v>
      </c>
    </row>
    <row r="126" spans="1:13" s="55" customFormat="1">
      <c r="A126" s="43" t="s">
        <v>59</v>
      </c>
      <c r="B126" s="52" t="s">
        <v>102</v>
      </c>
      <c r="C126" s="19" t="s">
        <v>81</v>
      </c>
      <c r="D126" s="52">
        <v>919</v>
      </c>
      <c r="E126" s="40">
        <v>729.59100000000001</v>
      </c>
      <c r="F126" s="40">
        <v>188.64100000000008</v>
      </c>
      <c r="G126" s="56">
        <v>43366</v>
      </c>
      <c r="H126" s="84">
        <v>30.125926666666668</v>
      </c>
      <c r="I126" s="84">
        <v>-42.115665</v>
      </c>
      <c r="J126" s="27">
        <v>3.2722879893485608</v>
      </c>
      <c r="K126" s="26">
        <v>0.93756017055916974</v>
      </c>
      <c r="M126" s="27">
        <f t="shared" si="4"/>
        <v>3.4902165131406311</v>
      </c>
    </row>
    <row r="127" spans="1:13" s="55" customFormat="1">
      <c r="A127" s="43" t="s">
        <v>59</v>
      </c>
      <c r="B127" s="52" t="s">
        <v>102</v>
      </c>
      <c r="C127" s="19" t="s">
        <v>73</v>
      </c>
      <c r="D127" s="52">
        <v>919</v>
      </c>
      <c r="E127" s="40">
        <v>719.40099999999995</v>
      </c>
      <c r="F127" s="40">
        <v>198.83100000000013</v>
      </c>
      <c r="G127" s="56">
        <v>43366</v>
      </c>
      <c r="H127" s="84">
        <v>30.125926666666668</v>
      </c>
      <c r="I127" s="84">
        <v>-42.115665</v>
      </c>
      <c r="J127" s="27">
        <v>9.4564326401252607</v>
      </c>
      <c r="K127" s="26">
        <v>1.3241979440125966</v>
      </c>
      <c r="M127" s="27">
        <f t="shared" si="4"/>
        <v>7.1412530754052472</v>
      </c>
    </row>
    <row r="128" spans="1:13" s="55" customFormat="1">
      <c r="A128" s="43" t="s">
        <v>59</v>
      </c>
      <c r="B128" s="52" t="s">
        <v>102</v>
      </c>
      <c r="C128" s="19" t="s">
        <v>82</v>
      </c>
      <c r="D128" s="52">
        <v>919</v>
      </c>
      <c r="E128" s="40">
        <v>700.06500000000005</v>
      </c>
      <c r="F128" s="40">
        <v>218.16700000000003</v>
      </c>
      <c r="G128" s="56">
        <v>43366</v>
      </c>
      <c r="H128" s="84">
        <v>30.125926666666668</v>
      </c>
      <c r="I128" s="84">
        <v>-42.115665</v>
      </c>
      <c r="J128" s="27">
        <v>2.1806326842138923</v>
      </c>
      <c r="K128" s="26">
        <v>0.79011565147709262</v>
      </c>
      <c r="M128" s="27">
        <f t="shared" si="4"/>
        <v>2.7598905048106293</v>
      </c>
    </row>
    <row r="129" spans="1:13" s="55" customFormat="1">
      <c r="A129" s="43" t="s">
        <v>59</v>
      </c>
      <c r="B129" s="52" t="s">
        <v>102</v>
      </c>
      <c r="C129" s="19" t="s">
        <v>83</v>
      </c>
      <c r="D129" s="52">
        <v>919</v>
      </c>
      <c r="E129" s="40">
        <v>680.72699999999998</v>
      </c>
      <c r="F129" s="40">
        <v>237.50500000000011</v>
      </c>
      <c r="G129" s="56">
        <v>43366</v>
      </c>
      <c r="H129" s="84">
        <v>30.125926666666668</v>
      </c>
      <c r="I129" s="84">
        <v>-42.115665</v>
      </c>
      <c r="J129" s="27">
        <v>1.9821658279552428</v>
      </c>
      <c r="K129" s="26">
        <v>1.0818582973219788</v>
      </c>
      <c r="M129" s="27">
        <f t="shared" si="4"/>
        <v>1.8321861863627391</v>
      </c>
    </row>
    <row r="130" spans="1:13" s="55" customFormat="1">
      <c r="A130" s="43" t="s">
        <v>59</v>
      </c>
      <c r="B130" s="52" t="s">
        <v>102</v>
      </c>
      <c r="C130" s="19" t="s">
        <v>84</v>
      </c>
      <c r="D130" s="52">
        <v>919</v>
      </c>
      <c r="E130" s="40">
        <v>660.56600000000003</v>
      </c>
      <c r="F130" s="40">
        <v>257.66600000000005</v>
      </c>
      <c r="G130" s="56">
        <v>43366</v>
      </c>
      <c r="H130" s="84">
        <v>30.125926666666668</v>
      </c>
      <c r="I130" s="84">
        <v>-42.115665</v>
      </c>
      <c r="J130" s="27">
        <v>1.981915554492117</v>
      </c>
      <c r="K130" s="26">
        <v>1.2407964278529044</v>
      </c>
      <c r="M130" s="27">
        <f t="shared" si="4"/>
        <v>1.597293085314291</v>
      </c>
    </row>
    <row r="131" spans="1:13" s="55" customFormat="1">
      <c r="A131" s="43" t="s">
        <v>59</v>
      </c>
      <c r="B131" s="52" t="s">
        <v>102</v>
      </c>
      <c r="C131" s="19" t="s">
        <v>85</v>
      </c>
      <c r="D131" s="52">
        <v>919</v>
      </c>
      <c r="E131" s="39">
        <v>640.58799999999997</v>
      </c>
      <c r="F131" s="39">
        <v>277.64400000000012</v>
      </c>
      <c r="G131" s="56">
        <v>43366</v>
      </c>
      <c r="H131" s="83">
        <v>30.125926666666668</v>
      </c>
      <c r="I131" s="83">
        <v>-42.115665</v>
      </c>
      <c r="J131" s="27">
        <v>1.9817810325056875</v>
      </c>
      <c r="K131" s="26">
        <v>5.545989068963606</v>
      </c>
      <c r="M131" s="27">
        <f t="shared" si="4"/>
        <v>0.3573359066998717</v>
      </c>
    </row>
    <row r="132" spans="1:13" s="55" customFormat="1">
      <c r="A132" s="43" t="s">
        <v>60</v>
      </c>
      <c r="B132" s="52" t="s">
        <v>103</v>
      </c>
      <c r="C132" s="19" t="s">
        <v>63</v>
      </c>
      <c r="D132" s="52">
        <v>917</v>
      </c>
      <c r="E132" s="41">
        <v>890.75599999999997</v>
      </c>
      <c r="F132" s="41">
        <v>17.72</v>
      </c>
      <c r="G132" s="57">
        <f t="shared" ref="G132:G167" si="5">G131</f>
        <v>43366</v>
      </c>
      <c r="H132" s="84">
        <v>30.126543333333334</v>
      </c>
      <c r="I132" s="84">
        <v>-42.113393333333335</v>
      </c>
      <c r="J132" s="27">
        <v>0.911844159261053</v>
      </c>
      <c r="K132" s="26">
        <v>0.61794441998360283</v>
      </c>
      <c r="M132" s="27">
        <f t="shared" si="4"/>
        <v>1.475608695172373</v>
      </c>
    </row>
    <row r="133" spans="1:13" s="55" customFormat="1">
      <c r="A133" s="43" t="s">
        <v>60</v>
      </c>
      <c r="B133" s="52" t="s">
        <v>103</v>
      </c>
      <c r="C133" s="19" t="s">
        <v>64</v>
      </c>
      <c r="D133" s="52">
        <v>917</v>
      </c>
      <c r="E133" s="40">
        <v>880.13099999999997</v>
      </c>
      <c r="F133" s="40">
        <v>25.78</v>
      </c>
      <c r="G133" s="57">
        <f t="shared" si="5"/>
        <v>43366</v>
      </c>
      <c r="H133" s="84">
        <v>30.126543333333334</v>
      </c>
      <c r="I133" s="84">
        <v>-42.113393333333335</v>
      </c>
      <c r="J133" s="27">
        <v>0.82381526006295924</v>
      </c>
      <c r="K133" s="26">
        <v>2.0667969120991967</v>
      </c>
      <c r="M133" s="27">
        <f t="shared" si="4"/>
        <v>0.39859516686921581</v>
      </c>
    </row>
    <row r="134" spans="1:13" s="55" customFormat="1">
      <c r="A134" s="43" t="s">
        <v>60</v>
      </c>
      <c r="B134" s="52" t="s">
        <v>103</v>
      </c>
      <c r="C134" s="19" t="s">
        <v>65</v>
      </c>
      <c r="D134" s="52">
        <v>917</v>
      </c>
      <c r="E134" s="40">
        <v>870.93499999999995</v>
      </c>
      <c r="F134" s="40">
        <v>35.58</v>
      </c>
      <c r="G134" s="57">
        <f t="shared" si="5"/>
        <v>43366</v>
      </c>
      <c r="H134" s="84">
        <v>30.126543333333334</v>
      </c>
      <c r="I134" s="84">
        <v>-42.113393333333335</v>
      </c>
      <c r="J134" s="27">
        <v>1.0415709580792969</v>
      </c>
      <c r="K134" s="26">
        <v>0.63830790852304009</v>
      </c>
      <c r="M134" s="27">
        <f t="shared" si="4"/>
        <v>1.631768844113735</v>
      </c>
    </row>
    <row r="135" spans="1:13" s="55" customFormat="1">
      <c r="A135" s="43" t="s">
        <v>60</v>
      </c>
      <c r="B135" s="52" t="s">
        <v>103</v>
      </c>
      <c r="C135" s="19" t="s">
        <v>66</v>
      </c>
      <c r="D135" s="52">
        <v>917</v>
      </c>
      <c r="E135" s="40">
        <v>860.41399999999999</v>
      </c>
      <c r="F135" s="40">
        <v>49.87</v>
      </c>
      <c r="G135" s="57">
        <f t="shared" si="5"/>
        <v>43366</v>
      </c>
      <c r="H135" s="84">
        <v>30.126543333333334</v>
      </c>
      <c r="I135" s="84">
        <v>-42.113393333333335</v>
      </c>
      <c r="J135" s="27">
        <v>1.0083879448680666</v>
      </c>
      <c r="K135" s="26">
        <v>1.6080461692234751</v>
      </c>
      <c r="M135" s="27">
        <f t="shared" si="4"/>
        <v>0.62708892578315512</v>
      </c>
    </row>
    <row r="136" spans="1:13" s="55" customFormat="1">
      <c r="A136" s="43" t="s">
        <v>60</v>
      </c>
      <c r="B136" s="52" t="s">
        <v>103</v>
      </c>
      <c r="C136" s="19" t="s">
        <v>67</v>
      </c>
      <c r="D136" s="52">
        <v>917</v>
      </c>
      <c r="E136" s="40">
        <v>850.45899999999995</v>
      </c>
      <c r="F136" s="40">
        <v>67.34</v>
      </c>
      <c r="G136" s="57">
        <f t="shared" si="5"/>
        <v>43366</v>
      </c>
      <c r="H136" s="84">
        <v>30.126543333333334</v>
      </c>
      <c r="I136" s="84">
        <v>-42.113393333333335</v>
      </c>
      <c r="J136" s="27">
        <v>1.165537686679742</v>
      </c>
      <c r="K136" s="26">
        <v>1.3535349540317378</v>
      </c>
      <c r="M136" s="27">
        <f t="shared" si="4"/>
        <v>0.86110645551338483</v>
      </c>
    </row>
    <row r="137" spans="1:13" s="55" customFormat="1">
      <c r="A137" s="43" t="s">
        <v>60</v>
      </c>
      <c r="B137" s="52" t="s">
        <v>103</v>
      </c>
      <c r="C137" s="19" t="s">
        <v>74</v>
      </c>
      <c r="D137" s="52">
        <v>917</v>
      </c>
      <c r="E137" s="40">
        <v>840.56100000000004</v>
      </c>
      <c r="F137" s="40">
        <v>73.069999999999993</v>
      </c>
      <c r="G137" s="57">
        <f t="shared" si="5"/>
        <v>43366</v>
      </c>
      <c r="H137" s="84">
        <v>30.126543333333334</v>
      </c>
      <c r="I137" s="84">
        <v>-42.113393333333335</v>
      </c>
      <c r="J137" s="27">
        <v>1.4035851103220414</v>
      </c>
      <c r="K137" s="26">
        <v>1.0774498860029655</v>
      </c>
      <c r="M137" s="27">
        <f t="shared" si="4"/>
        <v>1.3026917804306846</v>
      </c>
    </row>
    <row r="138" spans="1:13" s="55" customFormat="1">
      <c r="A138" s="43" t="s">
        <v>60</v>
      </c>
      <c r="B138" s="52" t="s">
        <v>103</v>
      </c>
      <c r="C138" s="19" t="s">
        <v>68</v>
      </c>
      <c r="D138" s="52">
        <v>917</v>
      </c>
      <c r="E138" s="40">
        <v>830.35599999999999</v>
      </c>
      <c r="F138" s="40">
        <v>81.3</v>
      </c>
      <c r="G138" s="57">
        <f t="shared" si="5"/>
        <v>43366</v>
      </c>
      <c r="H138" s="84">
        <v>30.126543333333334</v>
      </c>
      <c r="I138" s="84">
        <v>-42.113393333333335</v>
      </c>
      <c r="J138" s="27">
        <v>2.2676707743424784</v>
      </c>
      <c r="K138" s="26">
        <v>2.2202400091455163</v>
      </c>
      <c r="M138" s="27">
        <f t="shared" si="4"/>
        <v>1.0213628999574764</v>
      </c>
    </row>
    <row r="139" spans="1:13" s="55" customFormat="1">
      <c r="A139" s="43" t="s">
        <v>60</v>
      </c>
      <c r="B139" s="52" t="s">
        <v>103</v>
      </c>
      <c r="C139" s="19" t="s">
        <v>69</v>
      </c>
      <c r="D139" s="52">
        <v>917</v>
      </c>
      <c r="E139" s="40">
        <v>820.42</v>
      </c>
      <c r="F139" s="40">
        <v>91.38</v>
      </c>
      <c r="G139" s="57">
        <f t="shared" si="5"/>
        <v>43366</v>
      </c>
      <c r="H139" s="84">
        <v>30.126543333333334</v>
      </c>
      <c r="I139" s="84">
        <v>-42.113393333333335</v>
      </c>
      <c r="J139" s="27">
        <v>0.89979183842489852</v>
      </c>
      <c r="K139" s="26">
        <v>0.65357404661737217</v>
      </c>
      <c r="M139" s="27">
        <f t="shared" si="4"/>
        <v>1.3767251669215559</v>
      </c>
    </row>
    <row r="140" spans="1:13" s="55" customFormat="1">
      <c r="A140" s="43" t="s">
        <v>60</v>
      </c>
      <c r="B140" s="52" t="s">
        <v>103</v>
      </c>
      <c r="C140" s="19" t="s">
        <v>75</v>
      </c>
      <c r="D140" s="52">
        <v>917</v>
      </c>
      <c r="E140" s="40">
        <v>810.19899999999996</v>
      </c>
      <c r="F140" s="40">
        <v>99.61</v>
      </c>
      <c r="G140" s="57">
        <f t="shared" si="5"/>
        <v>43366</v>
      </c>
      <c r="H140" s="84">
        <v>30.126543333333334</v>
      </c>
      <c r="I140" s="84">
        <v>-42.113393333333335</v>
      </c>
      <c r="J140" s="27">
        <v>0.56536341376869736</v>
      </c>
      <c r="K140" s="26">
        <v>0.43892711352343816</v>
      </c>
      <c r="M140" s="27">
        <f t="shared" si="4"/>
        <v>1.2880576212991401</v>
      </c>
    </row>
    <row r="141" spans="1:13" s="55" customFormat="1">
      <c r="A141" s="43" t="s">
        <v>60</v>
      </c>
      <c r="B141" s="52" t="s">
        <v>103</v>
      </c>
      <c r="C141" s="19" t="s">
        <v>70</v>
      </c>
      <c r="D141" s="52">
        <v>917</v>
      </c>
      <c r="E141" s="40">
        <v>800.18100000000004</v>
      </c>
      <c r="F141" s="40">
        <v>108.29499999999996</v>
      </c>
      <c r="G141" s="57">
        <f t="shared" si="5"/>
        <v>43366</v>
      </c>
      <c r="H141" s="84">
        <v>30.126543333333334</v>
      </c>
      <c r="I141" s="84">
        <v>-42.113393333333335</v>
      </c>
      <c r="J141" s="27">
        <v>1.5067216719500787</v>
      </c>
      <c r="K141" s="26">
        <v>0.4375774655555541</v>
      </c>
      <c r="M141" s="27">
        <f t="shared" si="4"/>
        <v>3.4433255607372857</v>
      </c>
    </row>
    <row r="142" spans="1:13" s="55" customFormat="1">
      <c r="A142" s="43" t="s">
        <v>60</v>
      </c>
      <c r="B142" s="52" t="s">
        <v>103</v>
      </c>
      <c r="C142" s="19" t="s">
        <v>76</v>
      </c>
      <c r="D142" s="52">
        <v>917</v>
      </c>
      <c r="E142" s="40">
        <v>790.48699999999997</v>
      </c>
      <c r="F142" s="40">
        <v>117.98900000000003</v>
      </c>
      <c r="G142" s="57">
        <f t="shared" si="5"/>
        <v>43366</v>
      </c>
      <c r="H142" s="84">
        <v>30.126543333333334</v>
      </c>
      <c r="I142" s="84">
        <v>-42.113393333333335</v>
      </c>
      <c r="J142" s="27">
        <v>1.1337320815640721</v>
      </c>
      <c r="K142" s="26">
        <v>0.56855810154278275</v>
      </c>
      <c r="M142" s="27">
        <f t="shared" si="4"/>
        <v>1.9940478879602443</v>
      </c>
    </row>
    <row r="143" spans="1:13" s="55" customFormat="1">
      <c r="A143" s="43" t="s">
        <v>60</v>
      </c>
      <c r="B143" s="52" t="s">
        <v>103</v>
      </c>
      <c r="C143" s="19" t="s">
        <v>77</v>
      </c>
      <c r="D143" s="52">
        <v>917</v>
      </c>
      <c r="E143" s="40">
        <v>780.23099999999999</v>
      </c>
      <c r="F143" s="40">
        <v>128.245</v>
      </c>
      <c r="G143" s="57">
        <f t="shared" si="5"/>
        <v>43366</v>
      </c>
      <c r="H143" s="84">
        <v>30.126543333333334</v>
      </c>
      <c r="I143" s="84">
        <v>-42.113393333333335</v>
      </c>
      <c r="J143" s="27">
        <v>1.0480072104530977</v>
      </c>
      <c r="K143" s="26">
        <v>1.1803157352416043</v>
      </c>
      <c r="M143" s="27">
        <f t="shared" si="4"/>
        <v>0.88790412527930618</v>
      </c>
    </row>
    <row r="144" spans="1:13" s="55" customFormat="1">
      <c r="A144" s="43" t="s">
        <v>60</v>
      </c>
      <c r="B144" s="52" t="s">
        <v>103</v>
      </c>
      <c r="C144" s="19" t="s">
        <v>71</v>
      </c>
      <c r="D144" s="52">
        <v>917</v>
      </c>
      <c r="E144" s="40">
        <v>770.20500000000004</v>
      </c>
      <c r="F144" s="40">
        <v>138.27099999999996</v>
      </c>
      <c r="G144" s="57">
        <f t="shared" si="5"/>
        <v>43366</v>
      </c>
      <c r="H144" s="84">
        <v>30.126543333333334</v>
      </c>
      <c r="I144" s="84">
        <v>-42.113393333333335</v>
      </c>
      <c r="J144" s="27">
        <v>1.1685429407064194</v>
      </c>
      <c r="K144" s="26">
        <v>0.54793548059351183</v>
      </c>
      <c r="M144" s="27">
        <f t="shared" si="4"/>
        <v>2.1326287165063285</v>
      </c>
    </row>
    <row r="145" spans="1:13" s="55" customFormat="1">
      <c r="A145" s="43" t="s">
        <v>60</v>
      </c>
      <c r="B145" s="52" t="s">
        <v>103</v>
      </c>
      <c r="C145" s="19" t="s">
        <v>78</v>
      </c>
      <c r="D145" s="52">
        <v>917</v>
      </c>
      <c r="E145" s="40">
        <v>759.87099999999998</v>
      </c>
      <c r="F145" s="40">
        <v>148.60500000000002</v>
      </c>
      <c r="G145" s="57">
        <f t="shared" si="5"/>
        <v>43366</v>
      </c>
      <c r="H145" s="84">
        <v>30.126543333333334</v>
      </c>
      <c r="I145" s="84">
        <v>-42.113393333333335</v>
      </c>
      <c r="J145" s="27">
        <v>1.2176287564754849</v>
      </c>
      <c r="K145" s="26">
        <v>0.54076615058811084</v>
      </c>
      <c r="M145" s="27">
        <f t="shared" si="4"/>
        <v>2.2516733992156337</v>
      </c>
    </row>
    <row r="146" spans="1:13" s="55" customFormat="1">
      <c r="A146" s="43" t="s">
        <v>60</v>
      </c>
      <c r="B146" s="52" t="s">
        <v>103</v>
      </c>
      <c r="C146" s="19" t="s">
        <v>79</v>
      </c>
      <c r="D146" s="52">
        <v>917</v>
      </c>
      <c r="E146" s="40">
        <v>750.048</v>
      </c>
      <c r="F146" s="40">
        <v>158.428</v>
      </c>
      <c r="G146" s="57">
        <f t="shared" si="5"/>
        <v>43366</v>
      </c>
      <c r="H146" s="84">
        <v>30.126543333333334</v>
      </c>
      <c r="I146" s="84">
        <v>-42.113393333333335</v>
      </c>
      <c r="J146" s="27">
        <v>1.8362352540834848</v>
      </c>
      <c r="K146" s="26">
        <v>0.72252594171901607</v>
      </c>
      <c r="M146" s="27">
        <f t="shared" si="4"/>
        <v>2.5414108311665027</v>
      </c>
    </row>
    <row r="147" spans="1:13" s="55" customFormat="1">
      <c r="A147" s="43" t="s">
        <v>60</v>
      </c>
      <c r="B147" s="52" t="s">
        <v>103</v>
      </c>
      <c r="C147" s="19" t="s">
        <v>72</v>
      </c>
      <c r="D147" s="52">
        <v>917</v>
      </c>
      <c r="E147" s="40">
        <v>740.08100000000002</v>
      </c>
      <c r="F147" s="40">
        <v>168.39499999999998</v>
      </c>
      <c r="G147" s="57">
        <f t="shared" si="5"/>
        <v>43366</v>
      </c>
      <c r="H147" s="84">
        <v>30.126543333333334</v>
      </c>
      <c r="I147" s="84">
        <v>-42.113393333333335</v>
      </c>
      <c r="J147" s="27">
        <v>1.7270631406185368</v>
      </c>
      <c r="K147" s="26">
        <v>0.5838204606228049</v>
      </c>
      <c r="M147" s="27">
        <f t="shared" si="4"/>
        <v>2.958209341920202</v>
      </c>
    </row>
    <row r="148" spans="1:13" s="55" customFormat="1">
      <c r="A148" s="43" t="s">
        <v>60</v>
      </c>
      <c r="B148" s="52" t="s">
        <v>103</v>
      </c>
      <c r="C148" s="19" t="s">
        <v>80</v>
      </c>
      <c r="D148" s="52">
        <v>917</v>
      </c>
      <c r="E148" s="41">
        <v>730.56299999999999</v>
      </c>
      <c r="F148" s="41">
        <v>177.91300000000001</v>
      </c>
      <c r="G148" s="57">
        <f t="shared" si="5"/>
        <v>43366</v>
      </c>
      <c r="H148" s="84">
        <v>30.126543333333334</v>
      </c>
      <c r="I148" s="84">
        <v>-42.113393333333335</v>
      </c>
      <c r="J148" s="27">
        <v>17.59666703287748</v>
      </c>
      <c r="K148" s="26">
        <v>2.5051560937577495</v>
      </c>
      <c r="M148" s="27">
        <f t="shared" ref="M148:M179" si="6">J148/K148</f>
        <v>7.0241798811356189</v>
      </c>
    </row>
    <row r="149" spans="1:13" s="55" customFormat="1">
      <c r="A149" s="43" t="s">
        <v>60</v>
      </c>
      <c r="B149" s="52" t="s">
        <v>103</v>
      </c>
      <c r="C149" s="19" t="s">
        <v>81</v>
      </c>
      <c r="D149" s="52">
        <v>917</v>
      </c>
      <c r="E149" s="41">
        <v>730.64</v>
      </c>
      <c r="F149" s="41">
        <v>177.83600000000001</v>
      </c>
      <c r="G149" s="57">
        <f t="shared" si="5"/>
        <v>43366</v>
      </c>
      <c r="H149" s="84">
        <v>30.126543333333334</v>
      </c>
      <c r="I149" s="84">
        <v>-42.113393333333335</v>
      </c>
      <c r="J149" s="27">
        <v>19.617296534808244</v>
      </c>
      <c r="K149" s="26">
        <v>2.6848493039202301</v>
      </c>
      <c r="M149" s="27">
        <f t="shared" si="6"/>
        <v>7.3066657805205049</v>
      </c>
    </row>
    <row r="150" spans="1:13" s="55" customFormat="1">
      <c r="A150" s="43" t="s">
        <v>60</v>
      </c>
      <c r="B150" s="52" t="s">
        <v>103</v>
      </c>
      <c r="C150" s="19" t="s">
        <v>73</v>
      </c>
      <c r="D150" s="52">
        <v>917</v>
      </c>
      <c r="E150" s="40">
        <v>720.45399999999995</v>
      </c>
      <c r="F150" s="40">
        <v>188.02200000000005</v>
      </c>
      <c r="G150" s="57">
        <f t="shared" si="5"/>
        <v>43366</v>
      </c>
      <c r="H150" s="84">
        <v>30.126543333333334</v>
      </c>
      <c r="I150" s="84">
        <v>-42.113393333333335</v>
      </c>
      <c r="J150" s="27">
        <v>10.708596629476244</v>
      </c>
      <c r="K150" s="26">
        <v>1.5641016313891645</v>
      </c>
      <c r="M150" s="27">
        <f t="shared" si="6"/>
        <v>6.8464838950173279</v>
      </c>
    </row>
    <row r="151" spans="1:13" s="55" customFormat="1">
      <c r="A151" s="43" t="s">
        <v>60</v>
      </c>
      <c r="B151" s="52" t="s">
        <v>103</v>
      </c>
      <c r="C151" s="19" t="s">
        <v>82</v>
      </c>
      <c r="D151" s="52">
        <v>917</v>
      </c>
      <c r="E151" s="40">
        <v>700.24800000000005</v>
      </c>
      <c r="F151" s="40">
        <v>208.22799999999995</v>
      </c>
      <c r="G151" s="57">
        <f t="shared" si="5"/>
        <v>43366</v>
      </c>
      <c r="H151" s="84">
        <v>30.126543333333334</v>
      </c>
      <c r="I151" s="84">
        <v>-42.113393333333335</v>
      </c>
      <c r="J151" s="27">
        <v>0.94840808325229542</v>
      </c>
      <c r="K151" s="26">
        <v>0.65599369549419495</v>
      </c>
      <c r="M151" s="27">
        <f t="shared" si="6"/>
        <v>1.445757923843779</v>
      </c>
    </row>
    <row r="152" spans="1:13" s="55" customFormat="1">
      <c r="A152" s="43" t="s">
        <v>60</v>
      </c>
      <c r="B152" s="52" t="s">
        <v>103</v>
      </c>
      <c r="C152" s="19" t="s">
        <v>83</v>
      </c>
      <c r="D152" s="52">
        <v>917</v>
      </c>
      <c r="E152" s="40">
        <v>680.63599999999997</v>
      </c>
      <c r="F152" s="40">
        <v>227.84000000000003</v>
      </c>
      <c r="G152" s="57">
        <f t="shared" si="5"/>
        <v>43366</v>
      </c>
      <c r="H152" s="84">
        <v>30.126543333333334</v>
      </c>
      <c r="I152" s="84">
        <v>-42.113393333333335</v>
      </c>
      <c r="J152" s="27">
        <v>0.99795094807125106</v>
      </c>
      <c r="K152" s="26">
        <v>2.1845315630704225</v>
      </c>
      <c r="M152" s="27">
        <f t="shared" si="6"/>
        <v>0.45682606053473634</v>
      </c>
    </row>
    <row r="153" spans="1:13" s="55" customFormat="1">
      <c r="A153" s="43" t="s">
        <v>60</v>
      </c>
      <c r="B153" s="52" t="s">
        <v>103</v>
      </c>
      <c r="C153" s="19" t="s">
        <v>84</v>
      </c>
      <c r="D153" s="52">
        <v>917</v>
      </c>
      <c r="E153" s="40">
        <v>660.06899999999996</v>
      </c>
      <c r="F153" s="40">
        <v>248.40700000000004</v>
      </c>
      <c r="G153" s="57">
        <f t="shared" si="5"/>
        <v>43366</v>
      </c>
      <c r="H153" s="84">
        <v>30.126543333333334</v>
      </c>
      <c r="I153" s="84">
        <v>-42.113393333333335</v>
      </c>
      <c r="J153" s="27">
        <v>1.8388773732486048</v>
      </c>
      <c r="K153" s="26">
        <v>0.76906936168028439</v>
      </c>
      <c r="M153" s="27">
        <f t="shared" si="6"/>
        <v>2.3910422971875693</v>
      </c>
    </row>
    <row r="154" spans="1:13" s="55" customFormat="1">
      <c r="A154" s="43" t="s">
        <v>60</v>
      </c>
      <c r="B154" s="52" t="s">
        <v>103</v>
      </c>
      <c r="C154" s="19" t="s">
        <v>85</v>
      </c>
      <c r="D154" s="52">
        <v>917</v>
      </c>
      <c r="E154" s="39">
        <v>640.47699999999998</v>
      </c>
      <c r="F154" s="39">
        <v>267.99900000000002</v>
      </c>
      <c r="G154" s="58">
        <f t="shared" si="5"/>
        <v>43366</v>
      </c>
      <c r="H154" s="83">
        <v>30.126543333333334</v>
      </c>
      <c r="I154" s="83">
        <v>-42.113393333333335</v>
      </c>
      <c r="J154" s="27">
        <v>1.9978678331516206</v>
      </c>
      <c r="K154" s="26">
        <v>2.9313921975095787</v>
      </c>
      <c r="M154" s="27">
        <f t="shared" si="6"/>
        <v>0.68154231796378117</v>
      </c>
    </row>
    <row r="155" spans="1:13" s="55" customFormat="1">
      <c r="A155" s="43" t="s">
        <v>61</v>
      </c>
      <c r="B155" s="52" t="s">
        <v>104</v>
      </c>
      <c r="C155" s="19" t="s">
        <v>63</v>
      </c>
      <c r="D155" s="52">
        <v>932</v>
      </c>
      <c r="E155" s="40">
        <v>918.15499999999997</v>
      </c>
      <c r="F155" s="40">
        <v>14.28</v>
      </c>
      <c r="G155" s="57">
        <f t="shared" si="5"/>
        <v>43366</v>
      </c>
      <c r="H155" s="84">
        <v>30.12547</v>
      </c>
      <c r="I155" s="84">
        <v>-42.110073333333332</v>
      </c>
      <c r="J155" s="27">
        <v>0.39010764616042709</v>
      </c>
      <c r="K155" s="26">
        <v>0.64402437995251094</v>
      </c>
      <c r="M155" s="27">
        <f t="shared" si="6"/>
        <v>0.60573428321019906</v>
      </c>
    </row>
    <row r="156" spans="1:13" s="55" customFormat="1">
      <c r="A156" s="43" t="s">
        <v>61</v>
      </c>
      <c r="B156" s="52" t="s">
        <v>104</v>
      </c>
      <c r="C156" s="19" t="s">
        <v>64</v>
      </c>
      <c r="D156" s="52">
        <v>932</v>
      </c>
      <c r="E156" s="40">
        <v>890.74800000000005</v>
      </c>
      <c r="F156" s="40">
        <v>43.56</v>
      </c>
      <c r="G156" s="57">
        <f t="shared" si="5"/>
        <v>43366</v>
      </c>
      <c r="H156" s="84">
        <v>30.12547</v>
      </c>
      <c r="I156" s="84">
        <v>-42.110073333333332</v>
      </c>
      <c r="J156" s="27">
        <v>0.72635407904520299</v>
      </c>
      <c r="K156" s="26">
        <v>0.71938457636893971</v>
      </c>
      <c r="M156" s="27">
        <f t="shared" si="6"/>
        <v>1.0096881458196414</v>
      </c>
    </row>
    <row r="157" spans="1:13" s="55" customFormat="1">
      <c r="A157" s="43" t="s">
        <v>61</v>
      </c>
      <c r="B157" s="52" t="s">
        <v>104</v>
      </c>
      <c r="C157" s="19" t="s">
        <v>65</v>
      </c>
      <c r="D157" s="52">
        <v>932</v>
      </c>
      <c r="E157" s="40">
        <v>881.04300000000001</v>
      </c>
      <c r="F157" s="40">
        <v>51.03</v>
      </c>
      <c r="G157" s="57">
        <f t="shared" si="5"/>
        <v>43366</v>
      </c>
      <c r="H157" s="84">
        <v>30.12547</v>
      </c>
      <c r="I157" s="84">
        <v>-42.110073333333332</v>
      </c>
      <c r="J157" s="27">
        <v>1.1877464402980398</v>
      </c>
      <c r="K157" s="26">
        <v>0.80245958777570914</v>
      </c>
      <c r="M157" s="27">
        <f t="shared" si="6"/>
        <v>1.4801324059075482</v>
      </c>
    </row>
    <row r="158" spans="1:13" s="55" customFormat="1">
      <c r="A158" s="43" t="s">
        <v>61</v>
      </c>
      <c r="B158" s="52" t="s">
        <v>104</v>
      </c>
      <c r="C158" s="19" t="s">
        <v>66</v>
      </c>
      <c r="D158" s="52">
        <v>932</v>
      </c>
      <c r="E158" s="40">
        <v>870.59</v>
      </c>
      <c r="F158" s="40">
        <v>65.209999999999994</v>
      </c>
      <c r="G158" s="57">
        <f t="shared" si="5"/>
        <v>43366</v>
      </c>
      <c r="H158" s="84">
        <v>30.12547</v>
      </c>
      <c r="I158" s="84">
        <v>-42.110073333333332</v>
      </c>
      <c r="J158" s="27">
        <v>1.9678208486730071</v>
      </c>
      <c r="K158" s="26">
        <v>1.6189075096112475</v>
      </c>
      <c r="M158" s="27">
        <f t="shared" si="6"/>
        <v>1.2155239487063378</v>
      </c>
    </row>
    <row r="159" spans="1:13" s="55" customFormat="1">
      <c r="A159" s="43" t="s">
        <v>61</v>
      </c>
      <c r="B159" s="52" t="s">
        <v>104</v>
      </c>
      <c r="C159" s="19" t="s">
        <v>67</v>
      </c>
      <c r="D159" s="52">
        <v>932</v>
      </c>
      <c r="E159" s="40">
        <v>860.923</v>
      </c>
      <c r="F159" s="40">
        <v>71.48</v>
      </c>
      <c r="G159" s="57">
        <f t="shared" si="5"/>
        <v>43366</v>
      </c>
      <c r="H159" s="84">
        <v>30.12547</v>
      </c>
      <c r="I159" s="84">
        <v>-42.110073333333332</v>
      </c>
      <c r="J159" s="27">
        <v>1.7671227024153122</v>
      </c>
      <c r="K159" s="26">
        <v>1.8698154729969751</v>
      </c>
      <c r="M159" s="27">
        <f t="shared" si="6"/>
        <v>0.94507866040007416</v>
      </c>
    </row>
    <row r="160" spans="1:13" s="55" customFormat="1">
      <c r="A160" s="43" t="s">
        <v>61</v>
      </c>
      <c r="B160" s="52" t="s">
        <v>104</v>
      </c>
      <c r="C160" s="19" t="s">
        <v>74</v>
      </c>
      <c r="D160" s="52">
        <v>932</v>
      </c>
      <c r="E160" s="40">
        <v>850.94</v>
      </c>
      <c r="F160" s="40">
        <v>73.8</v>
      </c>
      <c r="G160" s="57">
        <f t="shared" si="5"/>
        <v>43366</v>
      </c>
      <c r="H160" s="84">
        <v>30.12547</v>
      </c>
      <c r="I160" s="84">
        <v>-42.110073333333332</v>
      </c>
      <c r="J160" s="27">
        <v>1.2878073417193916</v>
      </c>
      <c r="K160" s="26">
        <v>2.0578140886372354</v>
      </c>
      <c r="M160" s="27">
        <f t="shared" si="6"/>
        <v>0.6258132592396759</v>
      </c>
    </row>
    <row r="161" spans="1:13" s="55" customFormat="1">
      <c r="A161" s="43" t="s">
        <v>61</v>
      </c>
      <c r="B161" s="52" t="s">
        <v>104</v>
      </c>
      <c r="C161" s="19" t="s">
        <v>68</v>
      </c>
      <c r="D161" s="52">
        <v>932</v>
      </c>
      <c r="E161" s="40">
        <v>840.44200000000001</v>
      </c>
      <c r="F161" s="40">
        <v>80.400000000000006</v>
      </c>
      <c r="G161" s="57">
        <f t="shared" si="5"/>
        <v>43366</v>
      </c>
      <c r="H161" s="84">
        <v>30.12547</v>
      </c>
      <c r="I161" s="84">
        <v>-42.110073333333332</v>
      </c>
      <c r="J161" s="27">
        <v>1.1587127571729521</v>
      </c>
      <c r="K161" s="26">
        <v>1.0413147651271371</v>
      </c>
      <c r="M161" s="27">
        <f t="shared" si="6"/>
        <v>1.112740158862034</v>
      </c>
    </row>
    <row r="162" spans="1:13" s="55" customFormat="1">
      <c r="A162" s="43" t="s">
        <v>61</v>
      </c>
      <c r="B162" s="52" t="s">
        <v>104</v>
      </c>
      <c r="C162" s="19" t="s">
        <v>69</v>
      </c>
      <c r="D162" s="52">
        <v>932</v>
      </c>
      <c r="E162" s="40">
        <v>830.72299999999996</v>
      </c>
      <c r="F162" s="40">
        <v>86.51</v>
      </c>
      <c r="G162" s="57">
        <f t="shared" si="5"/>
        <v>43366</v>
      </c>
      <c r="H162" s="84">
        <v>30.12547</v>
      </c>
      <c r="I162" s="84">
        <v>-42.110073333333332</v>
      </c>
      <c r="J162" s="27">
        <v>1.4001174618540242</v>
      </c>
      <c r="K162" s="26">
        <v>1.6202008217351545</v>
      </c>
      <c r="M162" s="27">
        <f t="shared" si="6"/>
        <v>0.86416291306072046</v>
      </c>
    </row>
    <row r="163" spans="1:13" s="55" customFormat="1">
      <c r="A163" s="43" t="s">
        <v>61</v>
      </c>
      <c r="B163" s="52" t="s">
        <v>104</v>
      </c>
      <c r="C163" s="19" t="s">
        <v>75</v>
      </c>
      <c r="D163" s="52">
        <v>932</v>
      </c>
      <c r="E163" s="40">
        <v>820.44600000000003</v>
      </c>
      <c r="F163" s="40">
        <v>97.27</v>
      </c>
      <c r="G163" s="57">
        <f t="shared" si="5"/>
        <v>43366</v>
      </c>
      <c r="H163" s="84">
        <v>30.12547</v>
      </c>
      <c r="I163" s="84">
        <v>-42.110073333333332</v>
      </c>
      <c r="J163" s="27">
        <v>2.2683032515128576</v>
      </c>
      <c r="K163" s="26">
        <v>1.20454437461577</v>
      </c>
      <c r="M163" s="27">
        <f t="shared" si="6"/>
        <v>1.8831213688050383</v>
      </c>
    </row>
    <row r="164" spans="1:13" s="55" customFormat="1">
      <c r="A164" s="43" t="s">
        <v>61</v>
      </c>
      <c r="B164" s="52" t="s">
        <v>104</v>
      </c>
      <c r="C164" s="19" t="s">
        <v>70</v>
      </c>
      <c r="D164" s="52">
        <v>932</v>
      </c>
      <c r="E164" s="40">
        <v>810.57899999999995</v>
      </c>
      <c r="F164" s="40">
        <v>98.51</v>
      </c>
      <c r="G164" s="57">
        <f t="shared" si="5"/>
        <v>43366</v>
      </c>
      <c r="H164" s="84">
        <v>30.12547</v>
      </c>
      <c r="I164" s="84">
        <v>-42.110073333333332</v>
      </c>
      <c r="J164" s="27">
        <v>0.71016267137338152</v>
      </c>
      <c r="K164" s="26">
        <v>0.28432033036925403</v>
      </c>
      <c r="M164" s="27">
        <f t="shared" si="6"/>
        <v>2.4977555085528889</v>
      </c>
    </row>
    <row r="165" spans="1:13" s="55" customFormat="1">
      <c r="A165" s="43" t="s">
        <v>61</v>
      </c>
      <c r="B165" s="52" t="s">
        <v>104</v>
      </c>
      <c r="C165" s="19" t="s">
        <v>76</v>
      </c>
      <c r="D165" s="52">
        <v>932</v>
      </c>
      <c r="E165" s="40">
        <v>800.46699999999998</v>
      </c>
      <c r="F165" s="40">
        <v>131.96799999999996</v>
      </c>
      <c r="G165" s="57">
        <f t="shared" si="5"/>
        <v>43366</v>
      </c>
      <c r="H165" s="84">
        <v>30.12547</v>
      </c>
      <c r="I165" s="84">
        <v>-42.110073333333332</v>
      </c>
      <c r="J165" s="27">
        <v>0.8329161341876562</v>
      </c>
      <c r="K165" s="26">
        <v>0.48251906052102905</v>
      </c>
      <c r="M165" s="27">
        <f t="shared" si="6"/>
        <v>1.7261828647520467</v>
      </c>
    </row>
    <row r="166" spans="1:13" s="55" customFormat="1">
      <c r="A166" s="43" t="s">
        <v>61</v>
      </c>
      <c r="B166" s="52" t="s">
        <v>104</v>
      </c>
      <c r="C166" s="19" t="s">
        <v>77</v>
      </c>
      <c r="D166" s="52">
        <v>932</v>
      </c>
      <c r="E166" s="40">
        <v>791.39</v>
      </c>
      <c r="F166" s="40">
        <v>141.04499999999996</v>
      </c>
      <c r="G166" s="57">
        <f t="shared" si="5"/>
        <v>43366</v>
      </c>
      <c r="H166" s="84">
        <v>30.12547</v>
      </c>
      <c r="I166" s="84">
        <v>-42.110073333333332</v>
      </c>
      <c r="J166" s="27">
        <v>0.78045095273942855</v>
      </c>
      <c r="K166" s="26">
        <v>0.36468155085493886</v>
      </c>
      <c r="M166" s="27">
        <f t="shared" si="6"/>
        <v>2.1400889376218331</v>
      </c>
    </row>
    <row r="167" spans="1:13" s="55" customFormat="1">
      <c r="A167" s="43" t="s">
        <v>61</v>
      </c>
      <c r="B167" s="52" t="s">
        <v>104</v>
      </c>
      <c r="C167" s="19" t="s">
        <v>71</v>
      </c>
      <c r="D167" s="52">
        <v>932</v>
      </c>
      <c r="E167" s="40">
        <v>781.22900000000004</v>
      </c>
      <c r="F167" s="40">
        <v>151.2059999999999</v>
      </c>
      <c r="G167" s="57">
        <f t="shared" si="5"/>
        <v>43366</v>
      </c>
      <c r="H167" s="84">
        <v>30.12547</v>
      </c>
      <c r="I167" s="84">
        <v>-42.110073333333332</v>
      </c>
      <c r="J167" s="27">
        <v>1.4363912356304309</v>
      </c>
      <c r="K167" s="26">
        <v>0.43814600857108693</v>
      </c>
      <c r="M167" s="27">
        <f t="shared" si="6"/>
        <v>3.2783392009318826</v>
      </c>
    </row>
    <row r="168" spans="1:13" s="55" customFormat="1">
      <c r="A168" s="43" t="s">
        <v>61</v>
      </c>
      <c r="B168" s="52" t="s">
        <v>104</v>
      </c>
      <c r="C168" s="19" t="s">
        <v>78</v>
      </c>
      <c r="D168" s="52">
        <v>932</v>
      </c>
      <c r="E168" s="40">
        <v>770.30499999999995</v>
      </c>
      <c r="F168" s="40">
        <v>162.13</v>
      </c>
      <c r="G168" s="57">
        <f>G167+1</f>
        <v>43367</v>
      </c>
      <c r="H168" s="84">
        <v>30.12547</v>
      </c>
      <c r="I168" s="84">
        <v>-42.110073333333332</v>
      </c>
      <c r="J168" s="27">
        <v>0.55929389601268775</v>
      </c>
      <c r="K168" s="26">
        <v>0.78598744507624296</v>
      </c>
      <c r="M168" s="27">
        <f t="shared" si="6"/>
        <v>0.71158120847392758</v>
      </c>
    </row>
    <row r="169" spans="1:13" s="55" customFormat="1">
      <c r="A169" s="43" t="s">
        <v>61</v>
      </c>
      <c r="B169" s="52" t="s">
        <v>104</v>
      </c>
      <c r="C169" s="19" t="s">
        <v>79</v>
      </c>
      <c r="D169" s="52">
        <v>932</v>
      </c>
      <c r="E169" s="40">
        <v>760.98099999999999</v>
      </c>
      <c r="F169" s="40">
        <v>171.45399999999995</v>
      </c>
      <c r="G169" s="57">
        <f>G168</f>
        <v>43367</v>
      </c>
      <c r="H169" s="84">
        <v>30.12547</v>
      </c>
      <c r="I169" s="84">
        <v>-42.110073333333332</v>
      </c>
      <c r="J169" s="27">
        <v>1.4970372472807925</v>
      </c>
      <c r="K169" s="26">
        <v>1.2504328182601727</v>
      </c>
      <c r="M169" s="27">
        <f t="shared" si="6"/>
        <v>1.1972152565251288</v>
      </c>
    </row>
    <row r="170" spans="1:13" s="55" customFormat="1">
      <c r="A170" s="43" t="s">
        <v>61</v>
      </c>
      <c r="B170" s="52" t="s">
        <v>104</v>
      </c>
      <c r="C170" s="19" t="s">
        <v>72</v>
      </c>
      <c r="D170" s="52">
        <v>932</v>
      </c>
      <c r="E170" s="40">
        <v>750.29</v>
      </c>
      <c r="F170" s="40">
        <v>182.14499999999998</v>
      </c>
      <c r="G170" s="57">
        <f t="shared" ref="G170:G200" si="7">G169</f>
        <v>43367</v>
      </c>
      <c r="H170" s="84">
        <v>30.12547</v>
      </c>
      <c r="I170" s="84">
        <v>-42.110073333333332</v>
      </c>
      <c r="J170" s="27">
        <v>1.3217962340461435</v>
      </c>
      <c r="K170" s="26">
        <v>0.48985684813616581</v>
      </c>
      <c r="M170" s="27">
        <f t="shared" si="6"/>
        <v>2.698331643367621</v>
      </c>
    </row>
    <row r="171" spans="1:13" s="55" customFormat="1">
      <c r="A171" s="43" t="s">
        <v>61</v>
      </c>
      <c r="B171" s="52" t="s">
        <v>104</v>
      </c>
      <c r="C171" s="19" t="s">
        <v>80</v>
      </c>
      <c r="D171" s="52">
        <v>932</v>
      </c>
      <c r="E171" s="40">
        <v>741.10799999999995</v>
      </c>
      <c r="F171" s="40">
        <v>191.327</v>
      </c>
      <c r="G171" s="57">
        <f t="shared" si="7"/>
        <v>43367</v>
      </c>
      <c r="H171" s="84">
        <v>30.12547</v>
      </c>
      <c r="I171" s="84">
        <v>-42.110073333333332</v>
      </c>
      <c r="J171" s="27">
        <v>1.2997056313311002</v>
      </c>
      <c r="K171" s="26">
        <v>0.50611253692368108</v>
      </c>
      <c r="M171" s="27">
        <f t="shared" si="6"/>
        <v>2.5680170644085201</v>
      </c>
    </row>
    <row r="172" spans="1:13" s="55" customFormat="1">
      <c r="A172" s="43" t="s">
        <v>61</v>
      </c>
      <c r="B172" s="52" t="s">
        <v>104</v>
      </c>
      <c r="C172" s="19" t="s">
        <v>81</v>
      </c>
      <c r="D172" s="52">
        <v>932</v>
      </c>
      <c r="E172" s="40">
        <v>731.4</v>
      </c>
      <c r="F172" s="40">
        <v>201.03499999999997</v>
      </c>
      <c r="G172" s="57">
        <f t="shared" si="7"/>
        <v>43367</v>
      </c>
      <c r="H172" s="84">
        <v>30.12547</v>
      </c>
      <c r="I172" s="84">
        <v>-42.110073333333332</v>
      </c>
      <c r="J172" s="27">
        <v>2.5650202107080995</v>
      </c>
      <c r="K172" s="26">
        <v>0.6773925174504577</v>
      </c>
      <c r="M172" s="27">
        <f t="shared" si="6"/>
        <v>3.7866084207162753</v>
      </c>
    </row>
    <row r="173" spans="1:13" s="55" customFormat="1">
      <c r="A173" s="43" t="s">
        <v>61</v>
      </c>
      <c r="B173" s="52" t="s">
        <v>104</v>
      </c>
      <c r="C173" s="19" t="s">
        <v>73</v>
      </c>
      <c r="D173" s="52">
        <v>932</v>
      </c>
      <c r="E173" s="40">
        <v>720.63300000000004</v>
      </c>
      <c r="F173" s="40">
        <v>211.80199999999991</v>
      </c>
      <c r="G173" s="57">
        <f t="shared" si="7"/>
        <v>43367</v>
      </c>
      <c r="H173" s="84">
        <v>30.12547</v>
      </c>
      <c r="I173" s="84">
        <v>-42.110073333333332</v>
      </c>
      <c r="J173" s="27">
        <v>3.4630722442080946</v>
      </c>
      <c r="K173" s="26">
        <v>0.74107434061598321</v>
      </c>
      <c r="M173" s="27">
        <f t="shared" si="6"/>
        <v>4.6730429788320276</v>
      </c>
    </row>
    <row r="174" spans="1:13" s="55" customFormat="1">
      <c r="A174" s="43" t="s">
        <v>61</v>
      </c>
      <c r="B174" s="52" t="s">
        <v>104</v>
      </c>
      <c r="C174" s="19" t="s">
        <v>82</v>
      </c>
      <c r="D174" s="52">
        <v>932</v>
      </c>
      <c r="E174" s="40">
        <v>700.94399999999996</v>
      </c>
      <c r="F174" s="40">
        <v>231.49099999999999</v>
      </c>
      <c r="G174" s="57">
        <f t="shared" si="7"/>
        <v>43367</v>
      </c>
      <c r="H174" s="84">
        <v>30.12547</v>
      </c>
      <c r="I174" s="84">
        <v>-42.110073333333332</v>
      </c>
      <c r="J174" s="27">
        <v>1.0252445567006494</v>
      </c>
      <c r="K174" s="26">
        <v>0.64280382525310964</v>
      </c>
      <c r="M174" s="27">
        <f t="shared" si="6"/>
        <v>1.594957149324602</v>
      </c>
    </row>
    <row r="175" spans="1:13" s="55" customFormat="1">
      <c r="A175" s="43" t="s">
        <v>61</v>
      </c>
      <c r="B175" s="52" t="s">
        <v>104</v>
      </c>
      <c r="C175" s="19" t="s">
        <v>83</v>
      </c>
      <c r="D175" s="52">
        <v>932</v>
      </c>
      <c r="E175" s="40">
        <v>680.76300000000003</v>
      </c>
      <c r="F175" s="40">
        <v>251.67199999999991</v>
      </c>
      <c r="G175" s="57">
        <f t="shared" si="7"/>
        <v>43367</v>
      </c>
      <c r="H175" s="84">
        <v>30.12547</v>
      </c>
      <c r="I175" s="84">
        <v>-42.110073333333332</v>
      </c>
      <c r="J175" s="27">
        <v>0.66522837721437289</v>
      </c>
      <c r="K175" s="26">
        <v>1.3046326635018832</v>
      </c>
      <c r="M175" s="27">
        <f t="shared" si="6"/>
        <v>0.50989707357837633</v>
      </c>
    </row>
    <row r="176" spans="1:13" s="55" customFormat="1">
      <c r="A176" s="43" t="s">
        <v>61</v>
      </c>
      <c r="B176" s="52" t="s">
        <v>104</v>
      </c>
      <c r="C176" s="19" t="s">
        <v>84</v>
      </c>
      <c r="D176" s="52">
        <v>932</v>
      </c>
      <c r="E176" s="40">
        <v>660.66899999999998</v>
      </c>
      <c r="F176" s="40">
        <v>271.76599999999996</v>
      </c>
      <c r="G176" s="57">
        <f t="shared" si="7"/>
        <v>43367</v>
      </c>
      <c r="H176" s="84">
        <v>30.12547</v>
      </c>
      <c r="I176" s="84">
        <v>-42.110073333333332</v>
      </c>
      <c r="J176" s="27">
        <v>1.3719574113633133</v>
      </c>
      <c r="K176" s="26">
        <v>0.96601880728075828</v>
      </c>
      <c r="M176" s="27">
        <f t="shared" si="6"/>
        <v>1.420218116896947</v>
      </c>
    </row>
    <row r="177" spans="1:13" s="55" customFormat="1">
      <c r="A177" s="43" t="s">
        <v>61</v>
      </c>
      <c r="B177" s="52" t="s">
        <v>104</v>
      </c>
      <c r="C177" s="19" t="s">
        <v>85</v>
      </c>
      <c r="D177" s="52">
        <v>932</v>
      </c>
      <c r="E177" s="39">
        <v>640.44299999999998</v>
      </c>
      <c r="F177" s="39">
        <v>291.99199999999996</v>
      </c>
      <c r="G177" s="58">
        <f t="shared" si="7"/>
        <v>43367</v>
      </c>
      <c r="H177" s="83">
        <v>30.12547</v>
      </c>
      <c r="I177" s="83">
        <v>-42.110073333333332</v>
      </c>
      <c r="J177" s="27">
        <v>0.81182964977784211</v>
      </c>
      <c r="K177" s="26">
        <v>1.1802582456948749</v>
      </c>
      <c r="M177" s="27">
        <f t="shared" si="6"/>
        <v>0.68784069311871565</v>
      </c>
    </row>
    <row r="178" spans="1:13" s="55" customFormat="1">
      <c r="A178" s="43" t="s">
        <v>62</v>
      </c>
      <c r="B178" s="52" t="s">
        <v>105</v>
      </c>
      <c r="C178" s="19" t="s">
        <v>63</v>
      </c>
      <c r="D178" s="52">
        <v>1007</v>
      </c>
      <c r="E178" s="40">
        <v>989.91200000000003</v>
      </c>
      <c r="F178" s="40">
        <v>17.53</v>
      </c>
      <c r="G178" s="57">
        <f t="shared" si="7"/>
        <v>43367</v>
      </c>
      <c r="H178" s="84">
        <v>30.122544999999999</v>
      </c>
      <c r="I178" s="84">
        <v>-42.118580000000001</v>
      </c>
      <c r="J178" s="27">
        <v>0.37704642361358037</v>
      </c>
      <c r="K178" s="26">
        <v>0.64234862910560087</v>
      </c>
      <c r="M178" s="27">
        <f t="shared" si="6"/>
        <v>0.58698097346074463</v>
      </c>
    </row>
    <row r="179" spans="1:13" s="55" customFormat="1">
      <c r="A179" s="43" t="s">
        <v>62</v>
      </c>
      <c r="B179" s="52" t="s">
        <v>105</v>
      </c>
      <c r="C179" s="19" t="s">
        <v>64</v>
      </c>
      <c r="D179" s="52">
        <v>1007</v>
      </c>
      <c r="E179" s="40">
        <v>891.35299999999995</v>
      </c>
      <c r="F179" s="40">
        <v>116.08900000000006</v>
      </c>
      <c r="G179" s="57">
        <f t="shared" si="7"/>
        <v>43367</v>
      </c>
      <c r="H179" s="84">
        <v>30.122544999999999</v>
      </c>
      <c r="I179" s="84">
        <v>-42.118580000000001</v>
      </c>
      <c r="J179" s="27">
        <v>1.2433494914501089</v>
      </c>
      <c r="K179" s="26">
        <v>0.52684882168858094</v>
      </c>
      <c r="M179" s="27">
        <f t="shared" si="6"/>
        <v>2.3599739436924274</v>
      </c>
    </row>
    <row r="180" spans="1:13" s="55" customFormat="1">
      <c r="A180" s="43" t="s">
        <v>62</v>
      </c>
      <c r="B180" s="52" t="s">
        <v>105</v>
      </c>
      <c r="C180" s="19" t="s">
        <v>65</v>
      </c>
      <c r="D180" s="52">
        <v>1007</v>
      </c>
      <c r="E180" s="40">
        <v>880.42</v>
      </c>
      <c r="F180" s="40">
        <v>127.02200000000005</v>
      </c>
      <c r="G180" s="57">
        <f t="shared" si="7"/>
        <v>43367</v>
      </c>
      <c r="H180" s="84">
        <v>30.122544999999999</v>
      </c>
      <c r="I180" s="84">
        <v>-42.118580000000001</v>
      </c>
      <c r="J180" s="27">
        <v>1.5036671620807898</v>
      </c>
      <c r="K180" s="26">
        <v>0.77990509015042142</v>
      </c>
      <c r="M180" s="27">
        <f t="shared" ref="M180:M200" si="8">J180/K180</f>
        <v>1.9280130121868744</v>
      </c>
    </row>
    <row r="181" spans="1:13" s="55" customFormat="1">
      <c r="A181" s="43" t="s">
        <v>62</v>
      </c>
      <c r="B181" s="52" t="s">
        <v>105</v>
      </c>
      <c r="C181" s="19" t="s">
        <v>66</v>
      </c>
      <c r="D181" s="52">
        <v>1007</v>
      </c>
      <c r="E181" s="40">
        <v>870.68899999999996</v>
      </c>
      <c r="F181" s="40">
        <v>136.75300000000004</v>
      </c>
      <c r="G181" s="57">
        <f t="shared" si="7"/>
        <v>43367</v>
      </c>
      <c r="H181" s="84">
        <v>30.122544999999999</v>
      </c>
      <c r="I181" s="84">
        <v>-42.118580000000001</v>
      </c>
      <c r="J181" s="27">
        <v>2.0458910469045803</v>
      </c>
      <c r="K181" s="26">
        <v>10.999321989698821</v>
      </c>
      <c r="M181" s="27">
        <f t="shared" si="8"/>
        <v>0.18600155980710589</v>
      </c>
    </row>
    <row r="182" spans="1:13" s="55" customFormat="1">
      <c r="A182" s="43" t="s">
        <v>62</v>
      </c>
      <c r="B182" s="52" t="s">
        <v>105</v>
      </c>
      <c r="C182" s="19" t="s">
        <v>67</v>
      </c>
      <c r="D182" s="52">
        <v>1007</v>
      </c>
      <c r="E182" s="40">
        <v>860.31899999999996</v>
      </c>
      <c r="F182" s="40">
        <v>147.12300000000005</v>
      </c>
      <c r="G182" s="57">
        <f t="shared" si="7"/>
        <v>43367</v>
      </c>
      <c r="H182" s="84">
        <v>30.122544999999999</v>
      </c>
      <c r="I182" s="84">
        <v>-42.118580000000001</v>
      </c>
      <c r="J182" s="27">
        <v>2.3661671318362631</v>
      </c>
      <c r="K182" s="26">
        <v>4.0665694282220048</v>
      </c>
      <c r="M182" s="27">
        <f t="shared" si="8"/>
        <v>0.58185828954869323</v>
      </c>
    </row>
    <row r="183" spans="1:13" s="55" customFormat="1">
      <c r="A183" s="43" t="s">
        <v>62</v>
      </c>
      <c r="B183" s="52" t="s">
        <v>105</v>
      </c>
      <c r="C183" s="19" t="s">
        <v>74</v>
      </c>
      <c r="D183" s="52">
        <v>1007</v>
      </c>
      <c r="E183" s="40">
        <v>851.38400000000001</v>
      </c>
      <c r="F183" s="40">
        <v>156.05799999999999</v>
      </c>
      <c r="G183" s="57">
        <f t="shared" si="7"/>
        <v>43367</v>
      </c>
      <c r="H183" s="84">
        <v>30.122544999999999</v>
      </c>
      <c r="I183" s="84">
        <v>-42.118580000000001</v>
      </c>
      <c r="J183" s="27">
        <v>6.4630074716080168</v>
      </c>
      <c r="K183" s="26">
        <v>3.9509765456228449</v>
      </c>
      <c r="M183" s="27">
        <f t="shared" si="8"/>
        <v>1.6358000096882801</v>
      </c>
    </row>
    <row r="184" spans="1:13" s="55" customFormat="1">
      <c r="A184" s="43" t="s">
        <v>62</v>
      </c>
      <c r="B184" s="52" t="s">
        <v>105</v>
      </c>
      <c r="C184" s="19" t="s">
        <v>68</v>
      </c>
      <c r="D184" s="52">
        <v>1007</v>
      </c>
      <c r="E184" s="40">
        <v>842.18499999999995</v>
      </c>
      <c r="F184" s="40">
        <v>165.25700000000006</v>
      </c>
      <c r="G184" s="57">
        <f t="shared" si="7"/>
        <v>43367</v>
      </c>
      <c r="H184" s="84">
        <v>30.122544999999999</v>
      </c>
      <c r="I184" s="84">
        <v>-42.118580000000001</v>
      </c>
      <c r="J184" s="27">
        <v>5.252379685429565</v>
      </c>
      <c r="K184" s="26">
        <v>6.127240973542599</v>
      </c>
      <c r="M184" s="27">
        <f t="shared" si="8"/>
        <v>0.8572177441868728</v>
      </c>
    </row>
    <row r="185" spans="1:13" s="55" customFormat="1">
      <c r="A185" s="43" t="s">
        <v>62</v>
      </c>
      <c r="B185" s="52" t="s">
        <v>105</v>
      </c>
      <c r="C185" s="19" t="s">
        <v>69</v>
      </c>
      <c r="D185" s="52">
        <v>1007</v>
      </c>
      <c r="E185" s="40">
        <v>830.00900000000001</v>
      </c>
      <c r="F185" s="40">
        <v>177.43299999999999</v>
      </c>
      <c r="G185" s="57">
        <f t="shared" si="7"/>
        <v>43367</v>
      </c>
      <c r="H185" s="84">
        <v>30.122544999999999</v>
      </c>
      <c r="I185" s="84">
        <v>-42.118580000000001</v>
      </c>
      <c r="J185" s="27">
        <v>10.466897835012579</v>
      </c>
      <c r="K185" s="26">
        <v>7.0500878980671793</v>
      </c>
      <c r="M185" s="27">
        <f t="shared" si="8"/>
        <v>1.4846478492675443</v>
      </c>
    </row>
    <row r="186" spans="1:13" s="55" customFormat="1">
      <c r="A186" s="43" t="s">
        <v>62</v>
      </c>
      <c r="B186" s="52" t="s">
        <v>105</v>
      </c>
      <c r="C186" s="19" t="s">
        <v>75</v>
      </c>
      <c r="D186" s="52">
        <v>1007</v>
      </c>
      <c r="E186" s="40">
        <v>820.33199999999999</v>
      </c>
      <c r="F186" s="40">
        <v>187.11</v>
      </c>
      <c r="G186" s="57">
        <f t="shared" si="7"/>
        <v>43367</v>
      </c>
      <c r="H186" s="84">
        <v>30.122544999999999</v>
      </c>
      <c r="I186" s="84">
        <v>-42.118580000000001</v>
      </c>
      <c r="J186" s="27">
        <v>8.9375315200573304</v>
      </c>
      <c r="K186" s="26">
        <v>9.4352260219413502</v>
      </c>
      <c r="M186" s="27">
        <f t="shared" si="8"/>
        <v>0.94725144890788571</v>
      </c>
    </row>
    <row r="187" spans="1:13" s="55" customFormat="1">
      <c r="A187" s="43" t="s">
        <v>62</v>
      </c>
      <c r="B187" s="52" t="s">
        <v>105</v>
      </c>
      <c r="C187" s="19" t="s">
        <v>70</v>
      </c>
      <c r="D187" s="52">
        <v>1007</v>
      </c>
      <c r="E187" s="40">
        <v>810.25599999999997</v>
      </c>
      <c r="F187" s="40">
        <v>197.18600000000004</v>
      </c>
      <c r="G187" s="57">
        <f t="shared" si="7"/>
        <v>43367</v>
      </c>
      <c r="H187" s="84">
        <v>30.122544999999999</v>
      </c>
      <c r="I187" s="84">
        <v>-42.118580000000001</v>
      </c>
      <c r="J187" s="27">
        <v>12.075526738686865</v>
      </c>
      <c r="K187" s="26">
        <v>7.9984482451934191</v>
      </c>
      <c r="M187" s="27">
        <f t="shared" si="8"/>
        <v>1.5097336843985358</v>
      </c>
    </row>
    <row r="188" spans="1:13" s="55" customFormat="1">
      <c r="A188" s="43" t="s">
        <v>62</v>
      </c>
      <c r="B188" s="52" t="s">
        <v>105</v>
      </c>
      <c r="C188" s="19" t="s">
        <v>76</v>
      </c>
      <c r="D188" s="52">
        <v>1007</v>
      </c>
      <c r="E188" s="40">
        <v>801.24400000000003</v>
      </c>
      <c r="F188" s="40">
        <v>206.19799999999998</v>
      </c>
      <c r="G188" s="57">
        <f t="shared" si="7"/>
        <v>43367</v>
      </c>
      <c r="H188" s="84">
        <v>30.122544999999999</v>
      </c>
      <c r="I188" s="84">
        <v>-42.118580000000001</v>
      </c>
      <c r="J188" s="27">
        <v>19.766068838437626</v>
      </c>
      <c r="K188" s="26">
        <v>7.5252367028862786</v>
      </c>
      <c r="M188" s="27">
        <f t="shared" si="8"/>
        <v>2.6266374891379054</v>
      </c>
    </row>
    <row r="189" spans="1:13" s="55" customFormat="1">
      <c r="A189" s="43" t="s">
        <v>62</v>
      </c>
      <c r="B189" s="52" t="s">
        <v>105</v>
      </c>
      <c r="C189" s="19" t="s">
        <v>77</v>
      </c>
      <c r="D189" s="52">
        <v>1007</v>
      </c>
      <c r="E189" s="40">
        <v>791.34</v>
      </c>
      <c r="F189" s="40">
        <v>216.10199999999998</v>
      </c>
      <c r="G189" s="57">
        <f t="shared" si="7"/>
        <v>43367</v>
      </c>
      <c r="H189" s="84">
        <v>30.122544999999999</v>
      </c>
      <c r="I189" s="84">
        <v>-42.118580000000001</v>
      </c>
      <c r="J189" s="27">
        <v>27.087597461016646</v>
      </c>
      <c r="K189" s="26">
        <v>5.3618231437190538</v>
      </c>
      <c r="M189" s="27">
        <f t="shared" si="8"/>
        <v>5.0519378828724699</v>
      </c>
    </row>
    <row r="190" spans="1:13" s="55" customFormat="1">
      <c r="A190" s="43" t="s">
        <v>62</v>
      </c>
      <c r="B190" s="52" t="s">
        <v>105</v>
      </c>
      <c r="C190" s="19" t="s">
        <v>71</v>
      </c>
      <c r="D190" s="52">
        <v>1007</v>
      </c>
      <c r="E190" s="40">
        <v>781.38699999999994</v>
      </c>
      <c r="F190" s="40">
        <v>226.05500000000006</v>
      </c>
      <c r="G190" s="57">
        <f t="shared" si="7"/>
        <v>43367</v>
      </c>
      <c r="H190" s="84">
        <v>30.122544999999999</v>
      </c>
      <c r="I190" s="84">
        <v>-42.118580000000001</v>
      </c>
      <c r="J190" s="27">
        <v>41.055438937960076</v>
      </c>
      <c r="K190" s="26">
        <v>7.7939642345733686</v>
      </c>
      <c r="M190" s="27">
        <f t="shared" si="8"/>
        <v>5.2675939614710581</v>
      </c>
    </row>
    <row r="191" spans="1:13" s="55" customFormat="1">
      <c r="A191" s="43" t="s">
        <v>62</v>
      </c>
      <c r="B191" s="52" t="s">
        <v>105</v>
      </c>
      <c r="C191" s="19" t="s">
        <v>78</v>
      </c>
      <c r="D191" s="52">
        <v>1007</v>
      </c>
      <c r="E191" s="40">
        <v>770.74</v>
      </c>
      <c r="F191" s="40">
        <v>236.702</v>
      </c>
      <c r="G191" s="57">
        <f t="shared" si="7"/>
        <v>43367</v>
      </c>
      <c r="H191" s="84">
        <v>30.122544999999999</v>
      </c>
      <c r="I191" s="84">
        <v>-42.118580000000001</v>
      </c>
      <c r="J191" s="27">
        <v>126.06328777788673</v>
      </c>
      <c r="K191" s="26">
        <v>21.528938990464113</v>
      </c>
      <c r="M191" s="27">
        <f t="shared" si="8"/>
        <v>5.8555271968453431</v>
      </c>
    </row>
    <row r="192" spans="1:13" s="55" customFormat="1">
      <c r="A192" s="43" t="s">
        <v>62</v>
      </c>
      <c r="B192" s="52" t="s">
        <v>105</v>
      </c>
      <c r="C192" s="19" t="s">
        <v>79</v>
      </c>
      <c r="D192" s="52">
        <v>1007</v>
      </c>
      <c r="E192" s="40">
        <v>761.19799999999998</v>
      </c>
      <c r="F192" s="40">
        <v>246.24400000000003</v>
      </c>
      <c r="G192" s="57">
        <f t="shared" si="7"/>
        <v>43367</v>
      </c>
      <c r="H192" s="84">
        <v>30.122544999999999</v>
      </c>
      <c r="I192" s="84">
        <v>-42.118580000000001</v>
      </c>
      <c r="J192" s="27">
        <v>28.433618049176452</v>
      </c>
      <c r="K192" s="26">
        <v>4.5922861959510817</v>
      </c>
      <c r="M192" s="27">
        <f t="shared" si="8"/>
        <v>6.1916041021671848</v>
      </c>
    </row>
    <row r="193" spans="1:13" s="55" customFormat="1">
      <c r="A193" s="43" t="s">
        <v>62</v>
      </c>
      <c r="B193" s="52" t="s">
        <v>105</v>
      </c>
      <c r="C193" s="19" t="s">
        <v>72</v>
      </c>
      <c r="D193" s="52">
        <v>1007</v>
      </c>
      <c r="E193" s="40">
        <v>750.702</v>
      </c>
      <c r="F193" s="40">
        <v>256.74</v>
      </c>
      <c r="G193" s="57">
        <f t="shared" si="7"/>
        <v>43367</v>
      </c>
      <c r="H193" s="84">
        <v>30.122544999999999</v>
      </c>
      <c r="I193" s="84">
        <v>-42.118580000000001</v>
      </c>
      <c r="J193" s="27">
        <v>21.395381533243064</v>
      </c>
      <c r="K193" s="26">
        <v>4.9362945944321055</v>
      </c>
      <c r="M193" s="27">
        <f t="shared" si="8"/>
        <v>4.3342999741903547</v>
      </c>
    </row>
    <row r="194" spans="1:13" s="55" customFormat="1">
      <c r="A194" s="43" t="s">
        <v>62</v>
      </c>
      <c r="B194" s="52" t="s">
        <v>105</v>
      </c>
      <c r="C194" s="19" t="s">
        <v>80</v>
      </c>
      <c r="D194" s="52">
        <v>1007</v>
      </c>
      <c r="E194" s="40">
        <v>740.29</v>
      </c>
      <c r="F194" s="40">
        <v>267.15200000000004</v>
      </c>
      <c r="G194" s="57">
        <f t="shared" si="7"/>
        <v>43367</v>
      </c>
      <c r="H194" s="84">
        <v>30.122544999999999</v>
      </c>
      <c r="I194" s="84">
        <v>-42.118580000000001</v>
      </c>
      <c r="J194" s="27">
        <v>7.4080443505164553</v>
      </c>
      <c r="K194" s="26">
        <v>1.9703853182594786</v>
      </c>
      <c r="M194" s="27">
        <f t="shared" si="8"/>
        <v>3.75969323454982</v>
      </c>
    </row>
    <row r="195" spans="1:13" s="55" customFormat="1">
      <c r="A195" s="43" t="s">
        <v>62</v>
      </c>
      <c r="B195" s="52" t="s">
        <v>105</v>
      </c>
      <c r="C195" s="19" t="s">
        <v>81</v>
      </c>
      <c r="D195" s="52">
        <v>1007</v>
      </c>
      <c r="E195" s="40">
        <v>730.36</v>
      </c>
      <c r="F195" s="40">
        <v>277.08199999999999</v>
      </c>
      <c r="G195" s="57">
        <f t="shared" si="7"/>
        <v>43367</v>
      </c>
      <c r="H195" s="84">
        <v>30.122544999999999</v>
      </c>
      <c r="I195" s="84">
        <v>-42.118580000000001</v>
      </c>
      <c r="J195" s="27">
        <v>4.1275789113905841</v>
      </c>
      <c r="K195" s="26">
        <v>0.94279856385865901</v>
      </c>
      <c r="M195" s="27">
        <f t="shared" si="8"/>
        <v>4.3780072113149462</v>
      </c>
    </row>
    <row r="196" spans="1:13" s="55" customFormat="1">
      <c r="A196" s="43" t="s">
        <v>62</v>
      </c>
      <c r="B196" s="52" t="s">
        <v>105</v>
      </c>
      <c r="C196" s="19" t="s">
        <v>73</v>
      </c>
      <c r="D196" s="52">
        <v>1007</v>
      </c>
      <c r="E196" s="40">
        <v>720.55799999999999</v>
      </c>
      <c r="F196" s="40">
        <v>286.88400000000001</v>
      </c>
      <c r="G196" s="57">
        <f t="shared" si="7"/>
        <v>43367</v>
      </c>
      <c r="H196" s="84">
        <v>30.122544999999999</v>
      </c>
      <c r="I196" s="84">
        <v>-42.118580000000001</v>
      </c>
      <c r="J196" s="27">
        <v>1.2418903820378226</v>
      </c>
      <c r="K196" s="26">
        <v>0.77511875302240651</v>
      </c>
      <c r="M196" s="27">
        <f t="shared" si="8"/>
        <v>1.6021936989594716</v>
      </c>
    </row>
    <row r="197" spans="1:13" s="55" customFormat="1">
      <c r="A197" s="43" t="s">
        <v>62</v>
      </c>
      <c r="B197" s="52" t="s">
        <v>105</v>
      </c>
      <c r="C197" s="19" t="s">
        <v>82</v>
      </c>
      <c r="D197" s="52">
        <v>1007</v>
      </c>
      <c r="E197" s="40">
        <v>700.49800000000005</v>
      </c>
      <c r="F197" s="40">
        <v>306.94399999999996</v>
      </c>
      <c r="G197" s="57">
        <f t="shared" si="7"/>
        <v>43367</v>
      </c>
      <c r="H197" s="84">
        <v>30.122544999999999</v>
      </c>
      <c r="I197" s="84">
        <v>-42.118580000000001</v>
      </c>
      <c r="J197" s="27">
        <v>30.695858936421484</v>
      </c>
      <c r="K197" s="26">
        <v>4.0171140384194537</v>
      </c>
      <c r="M197" s="27">
        <f t="shared" si="8"/>
        <v>7.6412714806819046</v>
      </c>
    </row>
    <row r="198" spans="1:13" s="55" customFormat="1">
      <c r="A198" s="43" t="s">
        <v>62</v>
      </c>
      <c r="B198" s="52" t="s">
        <v>105</v>
      </c>
      <c r="C198" s="19" t="s">
        <v>83</v>
      </c>
      <c r="D198" s="52">
        <v>1007</v>
      </c>
      <c r="E198" s="40">
        <v>680.40599999999995</v>
      </c>
      <c r="F198" s="40">
        <v>327.03600000000006</v>
      </c>
      <c r="G198" s="57">
        <f t="shared" si="7"/>
        <v>43367</v>
      </c>
      <c r="H198" s="84">
        <v>30.122544999999999</v>
      </c>
      <c r="I198" s="84">
        <v>-42.118580000000001</v>
      </c>
      <c r="J198" s="27">
        <v>1.1221022060936783</v>
      </c>
      <c r="K198" s="26">
        <v>1.6175600840093529</v>
      </c>
      <c r="M198" s="27">
        <f t="shared" si="8"/>
        <v>0.69370047962137404</v>
      </c>
    </row>
    <row r="199" spans="1:13" s="55" customFormat="1">
      <c r="A199" s="43" t="s">
        <v>62</v>
      </c>
      <c r="B199" s="52" t="s">
        <v>105</v>
      </c>
      <c r="C199" s="19" t="s">
        <v>84</v>
      </c>
      <c r="D199" s="52">
        <v>1007</v>
      </c>
      <c r="E199" s="40">
        <v>651.34500000000003</v>
      </c>
      <c r="F199" s="40">
        <v>356.09699999999998</v>
      </c>
      <c r="G199" s="57">
        <f t="shared" si="7"/>
        <v>43367</v>
      </c>
      <c r="H199" s="84">
        <v>30.122544999999999</v>
      </c>
      <c r="I199" s="84">
        <v>-42.118580000000001</v>
      </c>
      <c r="J199" s="27">
        <v>1.0103940446369251</v>
      </c>
      <c r="K199" s="26">
        <v>0.88031805990446133</v>
      </c>
      <c r="M199" s="27">
        <f t="shared" si="8"/>
        <v>1.1477602137874809</v>
      </c>
    </row>
    <row r="200" spans="1:13" s="55" customFormat="1">
      <c r="A200" s="60" t="s">
        <v>62</v>
      </c>
      <c r="B200" s="60" t="s">
        <v>105</v>
      </c>
      <c r="C200" s="61" t="s">
        <v>85</v>
      </c>
      <c r="D200" s="60">
        <v>1007</v>
      </c>
      <c r="E200" s="62">
        <v>6.0960000000000001</v>
      </c>
      <c r="F200" s="62">
        <v>1001.346</v>
      </c>
      <c r="G200" s="63">
        <f t="shared" si="7"/>
        <v>43367</v>
      </c>
      <c r="H200" s="85">
        <v>30.122544999999999</v>
      </c>
      <c r="I200" s="85">
        <v>-42.118580000000001</v>
      </c>
      <c r="J200" s="64">
        <v>1.2420584822005287</v>
      </c>
      <c r="K200" s="64">
        <v>1.9100511630299124</v>
      </c>
      <c r="L200" s="65"/>
      <c r="M200" s="64">
        <f t="shared" si="8"/>
        <v>0.65027498018966801</v>
      </c>
    </row>
    <row r="201" spans="1:13" s="55" customFormat="1">
      <c r="B201" s="52"/>
      <c r="D201" s="52"/>
      <c r="E201" s="59"/>
      <c r="G201" s="54"/>
      <c r="H201" s="86"/>
      <c r="I201" s="75"/>
      <c r="J201" s="26"/>
    </row>
    <row r="202" spans="1:13" s="55" customFormat="1">
      <c r="B202" s="52"/>
      <c r="D202" s="52"/>
      <c r="E202" s="59"/>
      <c r="G202" s="54"/>
      <c r="H202" s="86"/>
      <c r="I202" s="75"/>
      <c r="J202" s="26"/>
    </row>
    <row r="203" spans="1:13" s="55" customFormat="1">
      <c r="B203" s="52"/>
      <c r="D203" s="52"/>
      <c r="E203" s="59"/>
      <c r="G203" s="54"/>
      <c r="H203" s="86"/>
      <c r="I203" s="75"/>
      <c r="J203" s="26"/>
    </row>
    <row r="204" spans="1:13" s="55" customFormat="1">
      <c r="B204" s="52"/>
      <c r="D204" s="52"/>
      <c r="E204" s="59"/>
      <c r="G204" s="54"/>
      <c r="H204" s="86"/>
      <c r="I204" s="75"/>
      <c r="J204" s="26"/>
    </row>
    <row r="205" spans="1:13" s="55" customFormat="1">
      <c r="B205" s="52"/>
      <c r="D205" s="52"/>
      <c r="E205" s="59"/>
      <c r="G205" s="54"/>
      <c r="H205" s="86"/>
      <c r="I205" s="75"/>
      <c r="J205" s="26"/>
    </row>
    <row r="206" spans="1:13" s="55" customFormat="1">
      <c r="B206" s="52"/>
      <c r="D206" s="52"/>
      <c r="E206" s="59"/>
      <c r="G206" s="54"/>
      <c r="H206" s="86"/>
      <c r="I206" s="75"/>
      <c r="J206" s="26"/>
    </row>
    <row r="207" spans="1:13" s="55" customFormat="1">
      <c r="B207" s="52"/>
      <c r="D207" s="52"/>
      <c r="E207" s="59"/>
      <c r="G207" s="54"/>
      <c r="H207" s="86"/>
      <c r="I207" s="75"/>
      <c r="J207" s="26"/>
    </row>
    <row r="208" spans="1:13" s="55" customFormat="1">
      <c r="B208" s="52"/>
      <c r="D208" s="52"/>
      <c r="E208" s="59"/>
      <c r="G208" s="54"/>
      <c r="H208" s="86"/>
      <c r="I208" s="75"/>
      <c r="J208" s="26"/>
    </row>
    <row r="209" spans="2:10" s="55" customFormat="1">
      <c r="B209" s="52"/>
      <c r="D209" s="52"/>
      <c r="E209" s="59"/>
      <c r="G209" s="54"/>
      <c r="H209" s="86"/>
      <c r="I209" s="75"/>
      <c r="J209" s="26"/>
    </row>
    <row r="210" spans="2:10" s="55" customFormat="1">
      <c r="B210" s="52"/>
      <c r="D210" s="52"/>
      <c r="E210" s="59"/>
      <c r="G210" s="54"/>
      <c r="H210" s="86"/>
      <c r="I210" s="75"/>
      <c r="J210" s="26"/>
    </row>
    <row r="211" spans="2:10" s="55" customFormat="1">
      <c r="B211" s="52"/>
      <c r="D211" s="52"/>
      <c r="E211" s="59"/>
      <c r="G211" s="54"/>
      <c r="H211" s="86"/>
      <c r="I211" s="75"/>
      <c r="J211" s="26"/>
    </row>
    <row r="212" spans="2:10" s="55" customFormat="1">
      <c r="B212" s="52"/>
      <c r="D212" s="52"/>
      <c r="E212" s="59"/>
      <c r="G212" s="54"/>
      <c r="H212" s="86"/>
      <c r="I212" s="75"/>
      <c r="J212" s="26"/>
    </row>
    <row r="213" spans="2:10" s="55" customFormat="1">
      <c r="B213" s="52"/>
      <c r="D213" s="52"/>
      <c r="E213" s="59"/>
      <c r="G213" s="54"/>
      <c r="H213" s="86"/>
      <c r="I213" s="75"/>
      <c r="J213" s="26"/>
    </row>
    <row r="214" spans="2:10" s="55" customFormat="1">
      <c r="B214" s="52"/>
      <c r="D214" s="52"/>
      <c r="E214" s="59"/>
      <c r="G214" s="54"/>
      <c r="H214" s="86"/>
      <c r="I214" s="75"/>
      <c r="J214" s="26"/>
    </row>
    <row r="215" spans="2:10" s="55" customFormat="1">
      <c r="B215" s="52"/>
      <c r="D215" s="52"/>
      <c r="E215" s="59"/>
      <c r="G215" s="54"/>
      <c r="H215" s="86"/>
      <c r="I215" s="75"/>
      <c r="J215" s="26"/>
    </row>
    <row r="216" spans="2:10" s="55" customFormat="1">
      <c r="B216" s="52"/>
      <c r="D216" s="52"/>
      <c r="E216" s="59"/>
      <c r="G216" s="54"/>
      <c r="H216" s="86"/>
      <c r="I216" s="75"/>
      <c r="J216" s="26"/>
    </row>
    <row r="217" spans="2:10" s="55" customFormat="1">
      <c r="B217" s="52"/>
      <c r="D217" s="52"/>
      <c r="E217" s="59"/>
      <c r="G217" s="54"/>
      <c r="H217" s="86"/>
      <c r="I217" s="75"/>
      <c r="J217" s="26"/>
    </row>
    <row r="218" spans="2:10" s="55" customFormat="1">
      <c r="B218" s="52"/>
      <c r="D218" s="52"/>
      <c r="E218" s="59"/>
      <c r="G218" s="54"/>
      <c r="H218" s="86"/>
      <c r="I218" s="75"/>
      <c r="J218" s="26"/>
    </row>
    <row r="219" spans="2:10" s="55" customFormat="1">
      <c r="B219" s="52"/>
      <c r="D219" s="52"/>
      <c r="E219" s="59"/>
      <c r="G219" s="54"/>
      <c r="H219" s="86"/>
      <c r="I219" s="75"/>
      <c r="J219" s="26"/>
    </row>
    <row r="220" spans="2:10" s="55" customFormat="1">
      <c r="B220" s="52"/>
      <c r="D220" s="52"/>
      <c r="E220" s="59"/>
      <c r="G220" s="54"/>
      <c r="H220" s="86"/>
      <c r="I220" s="75"/>
      <c r="J220" s="26"/>
    </row>
    <row r="221" spans="2:10" s="55" customFormat="1">
      <c r="B221" s="52"/>
      <c r="D221" s="52"/>
      <c r="E221" s="59"/>
      <c r="G221" s="54"/>
      <c r="H221" s="86"/>
      <c r="I221" s="75"/>
      <c r="J221" s="26"/>
    </row>
    <row r="222" spans="2:10" s="55" customFormat="1">
      <c r="B222" s="52"/>
      <c r="D222" s="52"/>
      <c r="E222" s="59"/>
      <c r="G222" s="54"/>
      <c r="H222" s="86"/>
      <c r="I222" s="75"/>
      <c r="J222" s="26"/>
    </row>
    <row r="223" spans="2:10" s="55" customFormat="1">
      <c r="B223" s="52"/>
      <c r="D223" s="52"/>
      <c r="E223" s="59"/>
      <c r="G223" s="54"/>
      <c r="H223" s="86"/>
      <c r="I223" s="75"/>
      <c r="J223" s="26"/>
    </row>
    <row r="224" spans="2:10" s="55" customFormat="1">
      <c r="B224" s="52"/>
      <c r="D224" s="52"/>
      <c r="E224" s="59"/>
      <c r="G224" s="54"/>
      <c r="H224" s="86"/>
      <c r="I224" s="75"/>
      <c r="J224" s="26"/>
    </row>
    <row r="225" spans="2:10" s="55" customFormat="1">
      <c r="B225" s="52"/>
      <c r="D225" s="52"/>
      <c r="E225" s="59"/>
      <c r="G225" s="54"/>
      <c r="H225" s="86"/>
      <c r="I225" s="75"/>
      <c r="J225" s="26"/>
    </row>
    <row r="226" spans="2:10" s="55" customFormat="1">
      <c r="B226" s="52"/>
      <c r="D226" s="52"/>
      <c r="E226" s="59"/>
      <c r="G226" s="54"/>
      <c r="H226" s="86"/>
      <c r="I226" s="75"/>
      <c r="J226" s="26"/>
    </row>
    <row r="227" spans="2:10" s="55" customFormat="1">
      <c r="B227" s="52"/>
      <c r="D227" s="52"/>
      <c r="E227" s="59"/>
      <c r="G227" s="54"/>
      <c r="H227" s="86"/>
      <c r="I227" s="75"/>
      <c r="J227" s="26"/>
    </row>
    <row r="228" spans="2:10" s="55" customFormat="1">
      <c r="B228" s="52"/>
      <c r="D228" s="52"/>
      <c r="E228" s="59"/>
      <c r="G228" s="54"/>
      <c r="H228" s="86"/>
      <c r="I228" s="75"/>
      <c r="J228" s="26"/>
    </row>
    <row r="229" spans="2:10" s="55" customFormat="1">
      <c r="B229" s="52"/>
      <c r="D229" s="52"/>
      <c r="E229" s="59"/>
      <c r="G229" s="54"/>
      <c r="H229" s="86"/>
      <c r="I229" s="75"/>
      <c r="J229" s="26"/>
    </row>
    <row r="230" spans="2:10" s="55" customFormat="1">
      <c r="B230" s="52"/>
      <c r="D230" s="52"/>
      <c r="E230" s="59"/>
      <c r="G230" s="54"/>
      <c r="H230" s="86"/>
      <c r="I230" s="75"/>
      <c r="J230" s="26"/>
    </row>
    <row r="231" spans="2:10" s="55" customFormat="1">
      <c r="B231" s="52"/>
      <c r="D231" s="52"/>
      <c r="E231" s="59"/>
      <c r="G231" s="54"/>
      <c r="H231" s="86"/>
      <c r="I231" s="75"/>
      <c r="J231" s="26"/>
    </row>
    <row r="232" spans="2:10" s="55" customFormat="1">
      <c r="B232" s="52"/>
      <c r="D232" s="52"/>
      <c r="E232" s="59"/>
      <c r="G232" s="54"/>
      <c r="H232" s="86"/>
      <c r="I232" s="75"/>
      <c r="J232" s="26"/>
    </row>
    <row r="233" spans="2:10" s="55" customFormat="1">
      <c r="B233" s="52"/>
      <c r="D233" s="52"/>
      <c r="E233" s="59"/>
      <c r="G233" s="54"/>
      <c r="H233" s="86"/>
      <c r="I233" s="75"/>
      <c r="J233" s="26"/>
    </row>
    <row r="234" spans="2:10" s="55" customFormat="1">
      <c r="B234" s="52"/>
      <c r="D234" s="52"/>
      <c r="E234" s="59"/>
      <c r="G234" s="54"/>
      <c r="H234" s="86"/>
      <c r="I234" s="75"/>
      <c r="J234" s="26"/>
    </row>
    <row r="235" spans="2:10" s="55" customFormat="1">
      <c r="B235" s="52"/>
      <c r="D235" s="52"/>
      <c r="E235" s="59"/>
      <c r="G235" s="54"/>
      <c r="H235" s="86"/>
      <c r="I235" s="75"/>
      <c r="J235" s="26"/>
    </row>
    <row r="236" spans="2:10" s="55" customFormat="1">
      <c r="B236" s="52"/>
      <c r="D236" s="52"/>
      <c r="E236" s="59"/>
      <c r="G236" s="54"/>
      <c r="H236" s="86"/>
      <c r="I236" s="75"/>
      <c r="J236" s="26"/>
    </row>
    <row r="237" spans="2:10" s="55" customFormat="1">
      <c r="B237" s="52"/>
      <c r="D237" s="52"/>
      <c r="E237" s="59"/>
      <c r="G237" s="54"/>
      <c r="H237" s="86"/>
      <c r="I237" s="75"/>
      <c r="J237" s="26"/>
    </row>
  </sheetData>
  <mergeCells count="1">
    <mergeCell ref="A3:M3"/>
  </mergeCells>
  <phoneticPr fontId="5" type="noConversion"/>
  <pageMargins left="0.7" right="0.7" top="0.75" bottom="0.75" header="0.3" footer="0.3"/>
  <pageSetup orientation="portrait" r:id="rId1"/>
  <ignoredErrors>
    <ignoredError sqref="M20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72270-204F-4487-9BD2-542E0C6209BD}">
  <dimension ref="A1"/>
  <sheetViews>
    <sheetView workbookViewId="0">
      <selection activeCell="A2" sqref="A2"/>
    </sheetView>
  </sheetViews>
  <sheetFormatPr defaultRowHeight="15"/>
  <sheetData>
    <row r="1" spans="1:1">
      <c r="A1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G48322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</dc:creator>
  <cp:lastModifiedBy>Jennifer Olivarez</cp:lastModifiedBy>
  <cp:lastPrinted>2020-02-26T16:59:51Z</cp:lastPrinted>
  <dcterms:created xsi:type="dcterms:W3CDTF">2019-12-14T15:04:50Z</dcterms:created>
  <dcterms:modified xsi:type="dcterms:W3CDTF">2021-03-17T20:20:25Z</dcterms:modified>
</cp:coreProperties>
</file>