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0" windowWidth="19200" windowHeight="11020"/>
  </bookViews>
  <sheets>
    <sheet name="Supplemental Table 1" sheetId="1" r:id="rId1"/>
    <sheet name="G48347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52" i="1"/>
  <c r="H51" i="1"/>
</calcChain>
</file>

<file path=xl/sharedStrings.xml><?xml version="1.0" encoding="utf-8"?>
<sst xmlns="http://schemas.openxmlformats.org/spreadsheetml/2006/main" count="233" uniqueCount="81">
  <si>
    <t>Sample name</t>
  </si>
  <si>
    <t>Exposure age (mean; yrs)</t>
  </si>
  <si>
    <t>Measurement uncertainty (1 sig.; yrs)</t>
  </si>
  <si>
    <t>Total uncertainty (1 sig.; yrs)</t>
  </si>
  <si>
    <t>Scaling model</t>
  </si>
  <si>
    <t>BP-16-11</t>
  </si>
  <si>
    <t>LSDn</t>
  </si>
  <si>
    <t>BP-16-13</t>
  </si>
  <si>
    <t>BP-16-12</t>
  </si>
  <si>
    <t>BP-16-14</t>
  </si>
  <si>
    <t>BP-16-15</t>
  </si>
  <si>
    <t>BP-16-16</t>
  </si>
  <si>
    <t>BP-16-17</t>
  </si>
  <si>
    <t>BP-16-18</t>
  </si>
  <si>
    <t>BP-16-19</t>
  </si>
  <si>
    <t>BP-16-20</t>
  </si>
  <si>
    <t>BP-16-22</t>
  </si>
  <si>
    <t>BP-16-21</t>
  </si>
  <si>
    <t>BP-16-23</t>
  </si>
  <si>
    <t>BP-16-24</t>
  </si>
  <si>
    <t>BP-16-25</t>
  </si>
  <si>
    <t>BP-16-10</t>
  </si>
  <si>
    <t>BP-16-09</t>
  </si>
  <si>
    <t>BP-16-08</t>
  </si>
  <si>
    <t>BP-16-07</t>
  </si>
  <si>
    <t>BP-16-05</t>
  </si>
  <si>
    <t>BP-16-06</t>
  </si>
  <si>
    <t>BP-16-03</t>
  </si>
  <si>
    <t>BP-16-04</t>
  </si>
  <si>
    <t>BP-16-02</t>
  </si>
  <si>
    <t>BP-16-01</t>
  </si>
  <si>
    <t>MM-16-01</t>
  </si>
  <si>
    <t>MM-16-02</t>
  </si>
  <si>
    <t>MM-16-03</t>
  </si>
  <si>
    <t>MM-16-04</t>
  </si>
  <si>
    <t>MM-16-05</t>
  </si>
  <si>
    <t>MM-16-06</t>
  </si>
  <si>
    <t>MM-16-07</t>
  </si>
  <si>
    <t>MM-16-08</t>
  </si>
  <si>
    <t>MM-16-09</t>
  </si>
  <si>
    <t>MM-16-12</t>
  </si>
  <si>
    <t>MM-16-15</t>
  </si>
  <si>
    <t>MM-16-16</t>
  </si>
  <si>
    <t>MM-16-23</t>
  </si>
  <si>
    <t>MM-16-24</t>
  </si>
  <si>
    <t>MM-16-26</t>
  </si>
  <si>
    <t>MM-16-27</t>
  </si>
  <si>
    <t>MM-16-28</t>
  </si>
  <si>
    <t>MM-16-29</t>
  </si>
  <si>
    <t>MM-16-30</t>
  </si>
  <si>
    <t>MM-16-10</t>
  </si>
  <si>
    <t>MM-16-17</t>
  </si>
  <si>
    <t>MM-16-31-M</t>
  </si>
  <si>
    <t>MM-16-32-M</t>
  </si>
  <si>
    <t>MM-16-34-M</t>
  </si>
  <si>
    <t>Mount Murray moraine</t>
  </si>
  <si>
    <t>Mount Murray transect</t>
  </si>
  <si>
    <t>Bruce Point transect</t>
  </si>
  <si>
    <t>Latitude (decimal degrees N)</t>
  </si>
  <si>
    <t>Longitude (decimal degrees E)</t>
  </si>
  <si>
    <t>Elevation (m asl)</t>
  </si>
  <si>
    <t>Sample thickness (cm)</t>
  </si>
  <si>
    <t>Shielding factor</t>
  </si>
  <si>
    <t>Elevation (m above modern ice)</t>
  </si>
  <si>
    <t>Too low</t>
  </si>
  <si>
    <t>Lithology</t>
  </si>
  <si>
    <t>Sample type</t>
  </si>
  <si>
    <t>Cobble</t>
  </si>
  <si>
    <t>Granite</t>
  </si>
  <si>
    <t>Granodiorite</t>
  </si>
  <si>
    <t>Boulder</t>
  </si>
  <si>
    <t>Sandstone</t>
  </si>
  <si>
    <t>Sample weight (g)</t>
  </si>
  <si>
    <t>Be10 conc. (1 sigma; atoms g)</t>
  </si>
  <si>
    <t>Be10 conc. (mean; atoms g)</t>
  </si>
  <si>
    <t>Be10/Be9 (mean)</t>
  </si>
  <si>
    <t>Be10/Be9 (% error)</t>
  </si>
  <si>
    <r>
      <t>Bulk density (g cm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</si>
  <si>
    <r>
      <t xml:space="preserve">Supplemental Table 1. Sample details for Mawson Glacier. </t>
    </r>
    <r>
      <rPr>
        <b/>
        <i/>
        <sz val="10"/>
        <color theme="1"/>
        <rFont val="Arial"/>
        <family val="2"/>
      </rPr>
      <t>Italic</t>
    </r>
    <r>
      <rPr>
        <b/>
        <sz val="10"/>
        <color theme="1"/>
        <rFont val="Arial"/>
        <family val="2"/>
      </rPr>
      <t xml:space="preserve"> text denotes samples that were identified as likely outliers.</t>
    </r>
  </si>
  <si>
    <t>ꟷ</t>
  </si>
  <si>
    <t>Jones, R.S., et al., 2020, Regional-scale abrupt Mid-Holocene ice sheet thinning in the western Ross Sea, Antarctica: Geology, v. 49, https://doi.org/10.1130/G48347.1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</si>
</sst>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omic Sans MS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Fill="1" applyAlignment="1"/>
    <xf numFmtId="0" fontId="3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Fill="1"/>
    <xf numFmtId="166" fontId="7" fillId="0" borderId="0" xfId="0" applyNumberFormat="1" applyFont="1"/>
    <xf numFmtId="1" fontId="7" fillId="0" borderId="0" xfId="0" applyNumberFormat="1" applyFont="1"/>
    <xf numFmtId="1" fontId="3" fillId="0" borderId="0" xfId="0" applyNumberFormat="1" applyFont="1"/>
    <xf numFmtId="164" fontId="7" fillId="0" borderId="0" xfId="0" applyNumberFormat="1" applyFont="1"/>
    <xf numFmtId="165" fontId="7" fillId="0" borderId="0" xfId="0" applyNumberFormat="1" applyFont="1"/>
    <xf numFmtId="11" fontId="7" fillId="0" borderId="0" xfId="0" applyNumberFormat="1" applyFont="1"/>
    <xf numFmtId="0" fontId="8" fillId="0" borderId="0" xfId="0" applyFont="1" applyFill="1"/>
    <xf numFmtId="166" fontId="8" fillId="0" borderId="0" xfId="0" applyNumberFormat="1" applyFont="1"/>
    <xf numFmtId="1" fontId="8" fillId="0" borderId="0" xfId="0" applyNumberFormat="1" applyFont="1"/>
    <xf numFmtId="1" fontId="9" fillId="0" borderId="0" xfId="0" applyNumberFormat="1" applyFont="1"/>
    <xf numFmtId="164" fontId="8" fillId="0" borderId="0" xfId="0" applyNumberFormat="1" applyFont="1"/>
    <xf numFmtId="0" fontId="8" fillId="0" borderId="0" xfId="0" applyFont="1"/>
    <xf numFmtId="165" fontId="8" fillId="0" borderId="0" xfId="0" applyNumberFormat="1" applyFont="1"/>
    <xf numFmtId="11" fontId="8" fillId="0" borderId="0" xfId="0" applyNumberFormat="1" applyFont="1"/>
    <xf numFmtId="0" fontId="6" fillId="0" borderId="0" xfId="0" applyFont="1" applyFill="1"/>
    <xf numFmtId="166" fontId="3" fillId="0" borderId="0" xfId="0" applyNumberFormat="1" applyFont="1"/>
    <xf numFmtId="166" fontId="7" fillId="0" borderId="0" xfId="0" applyNumberFormat="1" applyFont="1" applyFill="1" applyBorder="1"/>
    <xf numFmtId="166" fontId="3" fillId="0" borderId="0" xfId="0" applyNumberFormat="1" applyFont="1" applyFill="1" applyBorder="1"/>
    <xf numFmtId="1" fontId="7" fillId="0" borderId="0" xfId="0" applyNumberFormat="1" applyFont="1" applyFill="1" applyBorder="1"/>
    <xf numFmtId="0" fontId="7" fillId="0" borderId="0" xfId="0" applyFont="1" applyFill="1" applyBorder="1"/>
    <xf numFmtId="0" fontId="3" fillId="0" borderId="0" xfId="1" applyFont="1" applyFill="1" applyBorder="1"/>
    <xf numFmtId="166" fontId="10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vertical="center" wrapText="1"/>
    </xf>
    <xf numFmtId="166" fontId="9" fillId="0" borderId="0" xfId="1" applyNumberFormat="1" applyFont="1" applyFill="1" applyBorder="1"/>
    <xf numFmtId="1" fontId="9" fillId="0" borderId="0" xfId="1" applyNumberFormat="1" applyFont="1" applyFill="1" applyBorder="1"/>
    <xf numFmtId="1" fontId="8" fillId="0" borderId="0" xfId="0" applyNumberFormat="1" applyFont="1" applyFill="1" applyBorder="1"/>
    <xf numFmtId="164" fontId="9" fillId="0" borderId="0" xfId="1" applyNumberFormat="1" applyFont="1" applyFill="1" applyBorder="1"/>
    <xf numFmtId="0" fontId="9" fillId="0" borderId="0" xfId="1" applyFont="1" applyFill="1" applyBorder="1"/>
    <xf numFmtId="166" fontId="9" fillId="0" borderId="0" xfId="1" applyNumberFormat="1" applyFont="1" applyFill="1" applyBorder="1" applyAlignment="1">
      <alignment vertical="center" wrapText="1"/>
    </xf>
    <xf numFmtId="1" fontId="9" fillId="0" borderId="0" xfId="1" applyNumberFormat="1" applyFont="1" applyFill="1" applyBorder="1" applyAlignment="1">
      <alignment horizontal="right"/>
    </xf>
    <xf numFmtId="166" fontId="8" fillId="0" borderId="0" xfId="0" applyNumberFormat="1" applyFont="1" applyFill="1" applyBorder="1"/>
    <xf numFmtId="166" fontId="9" fillId="0" borderId="0" xfId="0" applyNumberFormat="1" applyFont="1" applyFill="1" applyBorder="1"/>
    <xf numFmtId="0" fontId="8" fillId="0" borderId="0" xfId="0" applyFont="1" applyFill="1" applyBorder="1"/>
    <xf numFmtId="166" fontId="11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1" fontId="3" fillId="0" borderId="0" xfId="1" applyNumberFormat="1" applyFont="1" applyFill="1" applyBorder="1"/>
    <xf numFmtId="164" fontId="3" fillId="0" borderId="0" xfId="1" applyNumberFormat="1" applyFont="1" applyFill="1" applyBorder="1"/>
    <xf numFmtId="166" fontId="3" fillId="0" borderId="0" xfId="1" applyNumberFormat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right"/>
    </xf>
    <xf numFmtId="166" fontId="10" fillId="0" borderId="0" xfId="1" applyNumberFormat="1" applyFont="1" applyFill="1" applyBorder="1"/>
    <xf numFmtId="166" fontId="11" fillId="0" borderId="0" xfId="0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0" applyFont="1"/>
    <xf numFmtId="0" fontId="12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/>
    <xf numFmtId="0" fontId="7" fillId="0" borderId="0" xfId="0" applyNumberFormat="1" applyFont="1" applyFill="1"/>
    <xf numFmtId="0" fontId="8" fillId="0" borderId="0" xfId="0" applyNumberFormat="1" applyFont="1" applyFill="1"/>
    <xf numFmtId="0" fontId="7" fillId="0" borderId="0" xfId="0" applyNumberFormat="1" applyFont="1"/>
    <xf numFmtId="0" fontId="8" fillId="0" borderId="0" xfId="0" applyNumberFormat="1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tabSelected="1" workbookViewId="0">
      <pane xSplit="1" ySplit="1" topLeftCell="J2" activePane="bottomRight" state="frozen"/>
      <selection pane="topRight" activeCell="B1" sqref="B1"/>
      <selection pane="bottomLeft" activeCell="A2" sqref="A2"/>
      <selection pane="bottomRight"/>
    </sheetView>
  </sheetViews>
  <sheetFormatPr defaultColWidth="8.81640625" defaultRowHeight="14.5" x14ac:dyDescent="0.35"/>
  <cols>
    <col min="1" max="1" width="12.1796875" customWidth="1"/>
    <col min="2" max="2" width="16.81640625" style="1" customWidth="1"/>
    <col min="3" max="3" width="18.453125" style="1" customWidth="1"/>
    <col min="4" max="4" width="9.453125" style="1" customWidth="1"/>
    <col min="5" max="5" width="18.1796875" style="1" customWidth="1"/>
    <col min="6" max="6" width="11.453125" style="1" bestFit="1" customWidth="1"/>
    <col min="7" max="7" width="8" style="1" bestFit="1" customWidth="1"/>
    <col min="8" max="8" width="14" style="1" customWidth="1"/>
    <col min="9" max="9" width="11.81640625" style="1" bestFit="1" customWidth="1"/>
    <col min="10" max="10" width="9.453125" style="1" bestFit="1" customWidth="1"/>
    <col min="11" max="11" width="10.6328125" style="1" customWidth="1"/>
    <col min="12" max="12" width="10" style="1" customWidth="1"/>
    <col min="13" max="13" width="10.1796875" style="1" customWidth="1"/>
    <col min="14" max="14" width="16" style="1" customWidth="1"/>
    <col min="15" max="15" width="15.1796875" style="1" customWidth="1"/>
    <col min="16" max="16" width="13.6328125" customWidth="1"/>
    <col min="17" max="17" width="21.453125" customWidth="1"/>
    <col min="18" max="18" width="15" customWidth="1"/>
    <col min="19" max="19" width="7.81640625" bestFit="1" customWidth="1"/>
  </cols>
  <sheetData>
    <row r="1" spans="1:19" s="3" customFormat="1" ht="39" customHeight="1" x14ac:dyDescent="0.2">
      <c r="A1" s="2" t="s">
        <v>0</v>
      </c>
      <c r="B1" s="2" t="s">
        <v>58</v>
      </c>
      <c r="C1" s="2" t="s">
        <v>59</v>
      </c>
      <c r="D1" s="2" t="s">
        <v>60</v>
      </c>
      <c r="E1" s="2" t="s">
        <v>63</v>
      </c>
      <c r="F1" s="2" t="s">
        <v>65</v>
      </c>
      <c r="G1" s="2" t="s">
        <v>66</v>
      </c>
      <c r="H1" s="2" t="s">
        <v>61</v>
      </c>
      <c r="I1" s="2" t="s">
        <v>77</v>
      </c>
      <c r="J1" s="2" t="s">
        <v>62</v>
      </c>
      <c r="K1" s="2" t="s">
        <v>72</v>
      </c>
      <c r="L1" s="2" t="s">
        <v>75</v>
      </c>
      <c r="M1" s="2" t="s">
        <v>76</v>
      </c>
      <c r="N1" s="2" t="s">
        <v>74</v>
      </c>
      <c r="O1" s="2" t="s">
        <v>73</v>
      </c>
      <c r="P1" s="2" t="s">
        <v>1</v>
      </c>
      <c r="Q1" s="2" t="s">
        <v>2</v>
      </c>
      <c r="R1" s="2" t="s">
        <v>3</v>
      </c>
      <c r="S1" s="2" t="s">
        <v>4</v>
      </c>
    </row>
    <row r="2" spans="1:19" s="7" customFormat="1" ht="13" x14ac:dyDescent="0.15">
      <c r="A2" s="4" t="s">
        <v>57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  <c r="Q2" s="6"/>
      <c r="R2" s="6"/>
      <c r="S2" s="6"/>
    </row>
    <row r="3" spans="1:19" s="7" customFormat="1" ht="13" x14ac:dyDescent="0.15">
      <c r="A3" s="8" t="s">
        <v>5</v>
      </c>
      <c r="B3" s="9">
        <v>-76.142395418999996</v>
      </c>
      <c r="C3" s="9">
        <v>162.397512095</v>
      </c>
      <c r="D3" s="10">
        <v>267.60599999999903</v>
      </c>
      <c r="E3" s="11">
        <v>237.93099999999902</v>
      </c>
      <c r="F3" s="11" t="s">
        <v>68</v>
      </c>
      <c r="G3" s="11" t="s">
        <v>67</v>
      </c>
      <c r="H3" s="12">
        <v>3.7777777777777777</v>
      </c>
      <c r="I3" s="7">
        <v>2.65</v>
      </c>
      <c r="J3" s="9">
        <v>0.99850829299999999</v>
      </c>
      <c r="K3" s="13">
        <v>43.571899999999999</v>
      </c>
      <c r="L3" s="14">
        <v>1.4401400768279789E-13</v>
      </c>
      <c r="M3" s="12">
        <v>8.6847520555540694</v>
      </c>
      <c r="N3" s="10">
        <v>53626.462226262433</v>
      </c>
      <c r="O3" s="10">
        <v>4883.0603987188197</v>
      </c>
      <c r="P3" s="60">
        <v>8120</v>
      </c>
      <c r="Q3" s="60">
        <v>780</v>
      </c>
      <c r="R3" s="60">
        <v>1000</v>
      </c>
      <c r="S3" s="8" t="s">
        <v>6</v>
      </c>
    </row>
    <row r="4" spans="1:19" s="7" customFormat="1" ht="13" x14ac:dyDescent="0.15">
      <c r="A4" s="8" t="s">
        <v>7</v>
      </c>
      <c r="B4" s="9">
        <v>-76.142504248999998</v>
      </c>
      <c r="C4" s="9">
        <v>162.397529491</v>
      </c>
      <c r="D4" s="10">
        <v>266.41500000000002</v>
      </c>
      <c r="E4" s="10">
        <v>236.74</v>
      </c>
      <c r="F4" s="11" t="s">
        <v>68</v>
      </c>
      <c r="G4" s="11" t="s">
        <v>70</v>
      </c>
      <c r="H4" s="12">
        <v>2.4500000000000002</v>
      </c>
      <c r="I4" s="7">
        <v>2.65</v>
      </c>
      <c r="J4" s="9">
        <v>0.99906108199999999</v>
      </c>
      <c r="K4" s="13">
        <v>51.188099999999999</v>
      </c>
      <c r="L4" s="14">
        <v>1.2301152718978641E-13</v>
      </c>
      <c r="M4" s="12">
        <v>6.0728723166510683</v>
      </c>
      <c r="N4" s="10">
        <v>43939.198111561585</v>
      </c>
      <c r="O4" s="10">
        <v>2835.5533998521264</v>
      </c>
      <c r="P4" s="60">
        <v>6630</v>
      </c>
      <c r="Q4" s="60">
        <v>460</v>
      </c>
      <c r="R4" s="60">
        <v>690</v>
      </c>
      <c r="S4" s="8" t="s">
        <v>6</v>
      </c>
    </row>
    <row r="5" spans="1:19" s="7" customFormat="1" ht="13" x14ac:dyDescent="0.15">
      <c r="A5" s="8" t="s">
        <v>8</v>
      </c>
      <c r="B5" s="9">
        <v>-76.142494001000003</v>
      </c>
      <c r="C5" s="9">
        <v>162.39777873200001</v>
      </c>
      <c r="D5" s="10">
        <v>265.86900000000003</v>
      </c>
      <c r="E5" s="11">
        <v>236.19400000000002</v>
      </c>
      <c r="F5" s="11" t="s">
        <v>68</v>
      </c>
      <c r="G5" s="11" t="s">
        <v>67</v>
      </c>
      <c r="H5" s="12">
        <v>4</v>
      </c>
      <c r="I5" s="7">
        <v>2.65</v>
      </c>
      <c r="J5" s="9">
        <v>0.99864684100000001</v>
      </c>
      <c r="K5" s="13">
        <v>48.299199999999985</v>
      </c>
      <c r="L5" s="14">
        <v>1.4339498332376144E-13</v>
      </c>
      <c r="M5" s="12">
        <v>6.026265687679599</v>
      </c>
      <c r="N5" s="10">
        <v>42021.232928819059</v>
      </c>
      <c r="O5" s="10">
        <v>2824.2660353879392</v>
      </c>
      <c r="P5" s="60">
        <v>6430</v>
      </c>
      <c r="Q5" s="60">
        <v>460</v>
      </c>
      <c r="R5" s="60">
        <v>680</v>
      </c>
      <c r="S5" s="8" t="s">
        <v>6</v>
      </c>
    </row>
    <row r="6" spans="1:19" s="7" customFormat="1" ht="13" x14ac:dyDescent="0.15">
      <c r="A6" s="8" t="s">
        <v>9</v>
      </c>
      <c r="B6" s="9">
        <v>-76.143092804000005</v>
      </c>
      <c r="C6" s="9">
        <v>162.39718016800001</v>
      </c>
      <c r="D6" s="10">
        <v>249.233</v>
      </c>
      <c r="E6" s="10">
        <v>219.55799999999999</v>
      </c>
      <c r="F6" s="11" t="s">
        <v>69</v>
      </c>
      <c r="G6" s="11" t="s">
        <v>67</v>
      </c>
      <c r="H6" s="12">
        <v>4.375</v>
      </c>
      <c r="I6" s="7">
        <v>2.65</v>
      </c>
      <c r="J6" s="9">
        <v>0.99574641399999997</v>
      </c>
      <c r="K6" s="13">
        <v>29.5976</v>
      </c>
      <c r="L6" s="14">
        <v>7.3339401007025526E-14</v>
      </c>
      <c r="M6" s="12">
        <v>8.2403171083449855</v>
      </c>
      <c r="N6" s="10">
        <v>43911.64433983955</v>
      </c>
      <c r="O6" s="10">
        <v>4000.5998180460174</v>
      </c>
      <c r="P6" s="60">
        <v>6870</v>
      </c>
      <c r="Q6" s="60">
        <v>650</v>
      </c>
      <c r="R6" s="60">
        <v>820</v>
      </c>
      <c r="S6" s="8" t="s">
        <v>6</v>
      </c>
    </row>
    <row r="7" spans="1:19" s="7" customFormat="1" ht="13" x14ac:dyDescent="0.15">
      <c r="A7" s="8" t="s">
        <v>10</v>
      </c>
      <c r="B7" s="9">
        <v>-76.143431083999999</v>
      </c>
      <c r="C7" s="9">
        <v>162.39746570099999</v>
      </c>
      <c r="D7" s="10">
        <v>246.434</v>
      </c>
      <c r="E7" s="11">
        <v>216.75899999999999</v>
      </c>
      <c r="F7" s="11" t="s">
        <v>68</v>
      </c>
      <c r="G7" s="11" t="s">
        <v>67</v>
      </c>
      <c r="H7" s="12">
        <v>4</v>
      </c>
      <c r="I7" s="7">
        <v>2.65</v>
      </c>
      <c r="J7" s="9">
        <v>0.99898383000000002</v>
      </c>
      <c r="K7" s="13">
        <v>41.783899999999988</v>
      </c>
      <c r="L7" s="14">
        <v>1.3440836269334299E-13</v>
      </c>
      <c r="M7" s="12">
        <v>7.503059293101666</v>
      </c>
      <c r="N7" s="10">
        <v>43971.045278317259</v>
      </c>
      <c r="O7" s="10">
        <v>3667.4138625498267</v>
      </c>
      <c r="P7" s="60">
        <v>6860</v>
      </c>
      <c r="Q7" s="60">
        <v>540</v>
      </c>
      <c r="R7" s="60">
        <v>760</v>
      </c>
      <c r="S7" s="8" t="s">
        <v>6</v>
      </c>
    </row>
    <row r="8" spans="1:19" s="7" customFormat="1" ht="13" x14ac:dyDescent="0.15">
      <c r="A8" s="8" t="s">
        <v>11</v>
      </c>
      <c r="B8" s="9">
        <v>-76.143841793999997</v>
      </c>
      <c r="C8" s="9">
        <v>162.397602165</v>
      </c>
      <c r="D8" s="10">
        <v>238.363</v>
      </c>
      <c r="E8" s="10">
        <v>208.68799999999999</v>
      </c>
      <c r="F8" s="11" t="s">
        <v>69</v>
      </c>
      <c r="G8" s="11" t="s">
        <v>67</v>
      </c>
      <c r="H8" s="12">
        <v>7</v>
      </c>
      <c r="I8" s="7">
        <v>2.65</v>
      </c>
      <c r="J8" s="9">
        <v>0.99965159199999998</v>
      </c>
      <c r="K8" s="13">
        <v>24.298500000000001</v>
      </c>
      <c r="L8" s="14">
        <v>4.9181965812183841E-14</v>
      </c>
      <c r="M8" s="12">
        <v>10.745572427707058</v>
      </c>
      <c r="N8" s="10">
        <v>34481.703973503805</v>
      </c>
      <c r="O8" s="10">
        <v>4292.2868888144258</v>
      </c>
      <c r="P8" s="60">
        <v>5560</v>
      </c>
      <c r="Q8" s="60">
        <v>630</v>
      </c>
      <c r="R8" s="60">
        <v>750</v>
      </c>
      <c r="S8" s="8" t="s">
        <v>6</v>
      </c>
    </row>
    <row r="9" spans="1:19" s="7" customFormat="1" ht="13" x14ac:dyDescent="0.15">
      <c r="A9" s="8" t="s">
        <v>12</v>
      </c>
      <c r="B9" s="9">
        <v>-76.144629175999995</v>
      </c>
      <c r="C9" s="9">
        <v>162.39795287199999</v>
      </c>
      <c r="D9" s="10">
        <v>220.495</v>
      </c>
      <c r="E9" s="11">
        <v>190.82</v>
      </c>
      <c r="F9" s="11" t="s">
        <v>68</v>
      </c>
      <c r="G9" s="11" t="s">
        <v>67</v>
      </c>
      <c r="H9" s="12">
        <v>5.583333333333333</v>
      </c>
      <c r="I9" s="7">
        <v>2.65</v>
      </c>
      <c r="J9" s="9">
        <v>0.99852397999999998</v>
      </c>
      <c r="K9" s="13">
        <v>40.143699999999981</v>
      </c>
      <c r="L9" s="14">
        <v>1.3475951314868208E-13</v>
      </c>
      <c r="M9" s="12">
        <v>5.7355544112776311</v>
      </c>
      <c r="N9" s="10">
        <v>46216.872533125636</v>
      </c>
      <c r="O9" s="10">
        <v>3012.7175176661108</v>
      </c>
      <c r="P9" s="60">
        <v>7470</v>
      </c>
      <c r="Q9" s="60">
        <v>450</v>
      </c>
      <c r="R9" s="60">
        <v>660</v>
      </c>
      <c r="S9" s="8" t="s">
        <v>6</v>
      </c>
    </row>
    <row r="10" spans="1:19" s="7" customFormat="1" ht="13" x14ac:dyDescent="0.15">
      <c r="A10" s="8" t="s">
        <v>13</v>
      </c>
      <c r="B10" s="9">
        <v>-76.144724789999998</v>
      </c>
      <c r="C10" s="9">
        <v>162.39810282799999</v>
      </c>
      <c r="D10" s="10">
        <v>216.077</v>
      </c>
      <c r="E10" s="10">
        <v>186.40199999999999</v>
      </c>
      <c r="F10" s="11" t="s">
        <v>69</v>
      </c>
      <c r="G10" s="11" t="s">
        <v>67</v>
      </c>
      <c r="H10" s="12">
        <v>4.625</v>
      </c>
      <c r="I10" s="7">
        <v>2.65</v>
      </c>
      <c r="J10" s="9">
        <v>0.99250995099999995</v>
      </c>
      <c r="K10" s="13">
        <v>30.0655</v>
      </c>
      <c r="L10" s="14">
        <v>6.2047953863011944E-14</v>
      </c>
      <c r="M10" s="12">
        <v>8.2245942867491717</v>
      </c>
      <c r="N10" s="10">
        <v>36112.06195975915</v>
      </c>
      <c r="O10" s="10">
        <v>3363.0641899354664</v>
      </c>
      <c r="P10" s="60">
        <v>5880</v>
      </c>
      <c r="Q10" s="60">
        <v>540</v>
      </c>
      <c r="R10" s="60">
        <v>700</v>
      </c>
      <c r="S10" s="8" t="s">
        <v>6</v>
      </c>
    </row>
    <row r="11" spans="1:19" s="7" customFormat="1" ht="13" x14ac:dyDescent="0.15">
      <c r="A11" s="8" t="s">
        <v>14</v>
      </c>
      <c r="B11" s="9">
        <v>-76.145201639999996</v>
      </c>
      <c r="C11" s="9">
        <v>162.398452711</v>
      </c>
      <c r="D11" s="10">
        <v>202.298</v>
      </c>
      <c r="E11" s="11">
        <v>172.62299999999999</v>
      </c>
      <c r="F11" s="11" t="s">
        <v>71</v>
      </c>
      <c r="G11" s="11" t="s">
        <v>67</v>
      </c>
      <c r="H11" s="12">
        <v>3.7399999999999998</v>
      </c>
      <c r="I11" s="7">
        <v>2.65</v>
      </c>
      <c r="J11" s="9">
        <v>0.99327290499999998</v>
      </c>
      <c r="K11" s="13">
        <v>69.071600000000018</v>
      </c>
      <c r="L11" s="14">
        <v>1.7186357640334069E-13</v>
      </c>
      <c r="M11" s="12">
        <v>8.6097801082196455</v>
      </c>
      <c r="N11" s="10">
        <v>38456.809317208194</v>
      </c>
      <c r="O11" s="10">
        <v>3525.9692226700122</v>
      </c>
      <c r="P11" s="60">
        <v>6290</v>
      </c>
      <c r="Q11" s="60">
        <v>570</v>
      </c>
      <c r="R11" s="60">
        <v>760</v>
      </c>
      <c r="S11" s="8" t="s">
        <v>6</v>
      </c>
    </row>
    <row r="12" spans="1:19" s="7" customFormat="1" ht="13" x14ac:dyDescent="0.15">
      <c r="A12" s="8" t="s">
        <v>15</v>
      </c>
      <c r="B12" s="9">
        <v>-76.145191212</v>
      </c>
      <c r="C12" s="9">
        <v>162.399679738</v>
      </c>
      <c r="D12" s="10">
        <v>198.964</v>
      </c>
      <c r="E12" s="10">
        <v>169.28899999999999</v>
      </c>
      <c r="F12" s="11" t="s">
        <v>69</v>
      </c>
      <c r="G12" s="11" t="s">
        <v>67</v>
      </c>
      <c r="H12" s="12">
        <v>4.1000000000000005</v>
      </c>
      <c r="I12" s="7">
        <v>2.65</v>
      </c>
      <c r="J12" s="9">
        <v>0.99744694</v>
      </c>
      <c r="K12" s="13">
        <v>17.3764</v>
      </c>
      <c r="L12" s="14">
        <v>3.8872592467414125E-14</v>
      </c>
      <c r="M12" s="12">
        <v>11.107205123100528</v>
      </c>
      <c r="N12" s="10">
        <v>36913.807850074438</v>
      </c>
      <c r="O12" s="10">
        <v>4983.4050695786227</v>
      </c>
      <c r="P12" s="60">
        <v>6060</v>
      </c>
      <c r="Q12" s="60">
        <v>790</v>
      </c>
      <c r="R12" s="60">
        <v>920</v>
      </c>
      <c r="S12" s="8" t="s">
        <v>6</v>
      </c>
    </row>
    <row r="13" spans="1:19" s="7" customFormat="1" ht="13" x14ac:dyDescent="0.15">
      <c r="A13" s="8" t="s">
        <v>16</v>
      </c>
      <c r="B13" s="9">
        <v>-76.145545251000001</v>
      </c>
      <c r="C13" s="9">
        <v>162.399059991</v>
      </c>
      <c r="D13" s="10">
        <v>180.920999999999</v>
      </c>
      <c r="E13" s="11">
        <v>157.24599999999899</v>
      </c>
      <c r="F13" s="11" t="s">
        <v>71</v>
      </c>
      <c r="G13" s="11" t="s">
        <v>67</v>
      </c>
      <c r="H13" s="12">
        <v>4.3</v>
      </c>
      <c r="I13" s="7">
        <v>2.65</v>
      </c>
      <c r="J13" s="9">
        <v>0.937425599</v>
      </c>
      <c r="K13" s="13">
        <v>53.903899999999993</v>
      </c>
      <c r="L13" s="14">
        <v>1.2862534153647845E-13</v>
      </c>
      <c r="M13" s="12">
        <v>8.9729885777788372</v>
      </c>
      <c r="N13" s="10">
        <v>38513.27324466766</v>
      </c>
      <c r="O13" s="10">
        <v>3646.2085078236096</v>
      </c>
      <c r="P13" s="60">
        <v>6850</v>
      </c>
      <c r="Q13" s="60">
        <v>600</v>
      </c>
      <c r="R13" s="60">
        <v>810</v>
      </c>
      <c r="S13" s="8" t="s">
        <v>6</v>
      </c>
    </row>
    <row r="14" spans="1:19" s="7" customFormat="1" ht="13" x14ac:dyDescent="0.15">
      <c r="A14" s="8" t="s">
        <v>17</v>
      </c>
      <c r="B14" s="9">
        <v>-76.145568549999993</v>
      </c>
      <c r="C14" s="9">
        <v>162.39955547100001</v>
      </c>
      <c r="D14" s="10">
        <v>179.46700000000001</v>
      </c>
      <c r="E14" s="10">
        <v>149.792</v>
      </c>
      <c r="F14" s="11" t="s">
        <v>69</v>
      </c>
      <c r="G14" s="11" t="s">
        <v>70</v>
      </c>
      <c r="H14" s="12">
        <v>5.0142857142857142</v>
      </c>
      <c r="I14" s="7">
        <v>2.65</v>
      </c>
      <c r="J14" s="9">
        <v>0.95513751899999999</v>
      </c>
      <c r="K14" s="13">
        <v>31.971800000000002</v>
      </c>
      <c r="L14" s="14">
        <v>6.3110557690647069E-14</v>
      </c>
      <c r="M14" s="12">
        <v>8.8510938705685209</v>
      </c>
      <c r="N14" s="10">
        <v>34558.673545248123</v>
      </c>
      <c r="O14" s="10">
        <v>3439.2591755064873</v>
      </c>
      <c r="P14" s="60">
        <v>6080</v>
      </c>
      <c r="Q14" s="60">
        <v>630</v>
      </c>
      <c r="R14" s="60">
        <v>810</v>
      </c>
      <c r="S14" s="8" t="s">
        <v>6</v>
      </c>
    </row>
    <row r="15" spans="1:19" s="7" customFormat="1" ht="13" x14ac:dyDescent="0.15">
      <c r="A15" s="8" t="s">
        <v>18</v>
      </c>
      <c r="B15" s="9">
        <v>-76.145577423999995</v>
      </c>
      <c r="C15" s="9">
        <v>162.40115033199999</v>
      </c>
      <c r="D15" s="10">
        <v>165.730999999999</v>
      </c>
      <c r="E15" s="11">
        <v>142.05599999999899</v>
      </c>
      <c r="F15" s="11" t="s">
        <v>68</v>
      </c>
      <c r="G15" s="11" t="s">
        <v>67</v>
      </c>
      <c r="H15" s="12">
        <v>6.1</v>
      </c>
      <c r="I15" s="7">
        <v>2.65</v>
      </c>
      <c r="J15" s="9">
        <v>0.91626670899999996</v>
      </c>
      <c r="K15" s="13">
        <v>38.405699999999996</v>
      </c>
      <c r="L15" s="14">
        <v>1.1474736699157289E-13</v>
      </c>
      <c r="M15" s="12">
        <v>9.9694564000557406</v>
      </c>
      <c r="N15" s="10">
        <v>40115.735335816484</v>
      </c>
      <c r="O15" s="10">
        <v>4470.3860318817651</v>
      </c>
      <c r="P15" s="60">
        <v>7490</v>
      </c>
      <c r="Q15" s="60">
        <v>760</v>
      </c>
      <c r="R15" s="60">
        <v>950</v>
      </c>
      <c r="S15" s="8" t="s">
        <v>6</v>
      </c>
    </row>
    <row r="16" spans="1:19" s="7" customFormat="1" ht="13" x14ac:dyDescent="0.15">
      <c r="A16" s="8" t="s">
        <v>19</v>
      </c>
      <c r="B16" s="9">
        <v>-76.145446278999998</v>
      </c>
      <c r="C16" s="9">
        <v>162.40250448500001</v>
      </c>
      <c r="D16" s="10">
        <v>160.81299999999899</v>
      </c>
      <c r="E16" s="11">
        <v>137.13799999999898</v>
      </c>
      <c r="F16" s="11" t="s">
        <v>71</v>
      </c>
      <c r="G16" s="11" t="s">
        <v>67</v>
      </c>
      <c r="H16" s="12">
        <v>4.2</v>
      </c>
      <c r="I16" s="7">
        <v>2.65</v>
      </c>
      <c r="J16" s="9">
        <v>0.937425599</v>
      </c>
      <c r="K16" s="13">
        <v>61.868800000000022</v>
      </c>
      <c r="L16" s="14">
        <v>1.6330902847013731E-13</v>
      </c>
      <c r="M16" s="12">
        <v>7.063606233747449</v>
      </c>
      <c r="N16" s="10">
        <v>36417.218909818788</v>
      </c>
      <c r="O16" s="10">
        <v>2801.2455029555645</v>
      </c>
      <c r="P16" s="60">
        <v>6610</v>
      </c>
      <c r="Q16" s="60">
        <v>470</v>
      </c>
      <c r="R16" s="60">
        <v>720</v>
      </c>
      <c r="S16" s="8" t="s">
        <v>6</v>
      </c>
    </row>
    <row r="17" spans="1:19" s="20" customFormat="1" ht="13" x14ac:dyDescent="0.15">
      <c r="A17" s="15" t="s">
        <v>20</v>
      </c>
      <c r="B17" s="16">
        <v>-76.145139986000004</v>
      </c>
      <c r="C17" s="16">
        <v>162.40673042</v>
      </c>
      <c r="D17" s="17">
        <v>149.93600000000001</v>
      </c>
      <c r="E17" s="18">
        <v>126.26100000000001</v>
      </c>
      <c r="F17" s="18" t="s">
        <v>68</v>
      </c>
      <c r="G17" s="18" t="s">
        <v>67</v>
      </c>
      <c r="H17" s="19">
        <v>6.583333333333333</v>
      </c>
      <c r="I17" s="20">
        <v>2.65</v>
      </c>
      <c r="J17" s="16">
        <v>0.97591031299999997</v>
      </c>
      <c r="K17" s="21">
        <v>45.863500000000016</v>
      </c>
      <c r="L17" s="22">
        <v>1.4570335531369051E-13</v>
      </c>
      <c r="M17" s="19">
        <v>13.794392726327654</v>
      </c>
      <c r="N17" s="17">
        <v>51599.967191832482</v>
      </c>
      <c r="O17" s="17">
        <v>7415.7960965511184</v>
      </c>
      <c r="P17" s="61">
        <v>9230</v>
      </c>
      <c r="Q17" s="61">
        <v>1280</v>
      </c>
      <c r="R17" s="61">
        <v>1470</v>
      </c>
      <c r="S17" s="15" t="s">
        <v>6</v>
      </c>
    </row>
    <row r="18" spans="1:19" s="7" customFormat="1" ht="13" x14ac:dyDescent="0.15">
      <c r="A18" s="8" t="s">
        <v>21</v>
      </c>
      <c r="B18" s="9">
        <v>-76.145403299999998</v>
      </c>
      <c r="C18" s="9">
        <v>162.40544478300001</v>
      </c>
      <c r="D18" s="10">
        <v>139.64500000000001</v>
      </c>
      <c r="E18" s="10">
        <v>115.97000000000001</v>
      </c>
      <c r="F18" s="11" t="s">
        <v>69</v>
      </c>
      <c r="G18" s="11" t="s">
        <v>70</v>
      </c>
      <c r="H18" s="12">
        <v>3.8874999999999997</v>
      </c>
      <c r="I18" s="7">
        <v>2.65</v>
      </c>
      <c r="J18" s="9">
        <v>0.97619876500000002</v>
      </c>
      <c r="K18" s="13">
        <v>43.574399999999997</v>
      </c>
      <c r="L18" s="14">
        <v>8.1326075280724773E-14</v>
      </c>
      <c r="M18" s="12">
        <v>7.0518057419076063</v>
      </c>
      <c r="N18" s="10">
        <v>33267.521647142064</v>
      </c>
      <c r="O18" s="10">
        <v>2581.5131095093593</v>
      </c>
      <c r="P18" s="60">
        <v>5910</v>
      </c>
      <c r="Q18" s="60">
        <v>430</v>
      </c>
      <c r="R18" s="60">
        <v>620</v>
      </c>
      <c r="S18" s="8" t="s">
        <v>6</v>
      </c>
    </row>
    <row r="19" spans="1:19" s="20" customFormat="1" ht="13" x14ac:dyDescent="0.15">
      <c r="A19" s="15" t="s">
        <v>22</v>
      </c>
      <c r="B19" s="16">
        <v>-76.145675186999995</v>
      </c>
      <c r="C19" s="16">
        <v>162.40542482399999</v>
      </c>
      <c r="D19" s="17">
        <v>122.596</v>
      </c>
      <c r="E19" s="18">
        <v>98.921000000000006</v>
      </c>
      <c r="F19" s="18" t="s">
        <v>68</v>
      </c>
      <c r="G19" s="18" t="s">
        <v>67</v>
      </c>
      <c r="H19" s="19">
        <v>4</v>
      </c>
      <c r="I19" s="20">
        <v>2.65</v>
      </c>
      <c r="J19" s="16">
        <v>0.97341096199999999</v>
      </c>
      <c r="K19" s="21">
        <v>44.246000000000009</v>
      </c>
      <c r="L19" s="22">
        <v>2.221762929857669E-13</v>
      </c>
      <c r="M19" s="19">
        <v>7.1834601949031809</v>
      </c>
      <c r="N19" s="17">
        <v>82573.501569967528</v>
      </c>
      <c r="O19" s="17">
        <v>6113.5736083553602</v>
      </c>
      <c r="P19" s="61">
        <v>14960</v>
      </c>
      <c r="Q19" s="61">
        <v>1110</v>
      </c>
      <c r="R19" s="61">
        <v>1620</v>
      </c>
      <c r="S19" s="15" t="s">
        <v>6</v>
      </c>
    </row>
    <row r="20" spans="1:19" s="7" customFormat="1" ht="13" x14ac:dyDescent="0.15">
      <c r="A20" s="8" t="s">
        <v>23</v>
      </c>
      <c r="B20" s="9">
        <v>-76.145839925000004</v>
      </c>
      <c r="C20" s="9">
        <v>162.40478056399999</v>
      </c>
      <c r="D20" s="10">
        <v>119.038</v>
      </c>
      <c r="E20" s="11">
        <v>95.363</v>
      </c>
      <c r="F20" s="11" t="s">
        <v>68</v>
      </c>
      <c r="G20" s="11" t="s">
        <v>67</v>
      </c>
      <c r="H20" s="12">
        <v>4.5</v>
      </c>
      <c r="I20" s="7">
        <v>2.65</v>
      </c>
      <c r="J20" s="9">
        <v>0.97352958599999995</v>
      </c>
      <c r="K20" s="13">
        <v>41.497600000000006</v>
      </c>
      <c r="L20" s="14">
        <v>1.1145517296770337E-13</v>
      </c>
      <c r="M20" s="12">
        <v>8.8965350054720709</v>
      </c>
      <c r="N20" s="10">
        <v>35743.661582430854</v>
      </c>
      <c r="O20" s="10">
        <v>3599.1103841612476</v>
      </c>
      <c r="P20" s="60">
        <v>6520</v>
      </c>
      <c r="Q20" s="60">
        <v>710</v>
      </c>
      <c r="R20" s="60">
        <v>860</v>
      </c>
      <c r="S20" s="8" t="s">
        <v>6</v>
      </c>
    </row>
    <row r="21" spans="1:19" s="7" customFormat="1" ht="13" x14ac:dyDescent="0.15">
      <c r="A21" s="8" t="s">
        <v>24</v>
      </c>
      <c r="B21" s="9">
        <v>-76.146102846000005</v>
      </c>
      <c r="C21" s="9">
        <v>162.404220584</v>
      </c>
      <c r="D21" s="10">
        <v>100.752</v>
      </c>
      <c r="E21" s="11">
        <v>77.076999999999998</v>
      </c>
      <c r="F21" s="11" t="s">
        <v>68</v>
      </c>
      <c r="G21" s="11" t="s">
        <v>67</v>
      </c>
      <c r="H21" s="12">
        <v>5.583333333333333</v>
      </c>
      <c r="I21" s="7">
        <v>2.65</v>
      </c>
      <c r="J21" s="9">
        <v>0.95854408999999996</v>
      </c>
      <c r="K21" s="13">
        <v>43.209100000000007</v>
      </c>
      <c r="L21" s="14">
        <v>1.2557362375460965E-13</v>
      </c>
      <c r="M21" s="12">
        <v>6.4808371135396783</v>
      </c>
      <c r="N21" s="10">
        <v>39291.961511374022</v>
      </c>
      <c r="O21" s="10">
        <v>2899.9191246344644</v>
      </c>
      <c r="P21" s="60">
        <v>7460</v>
      </c>
      <c r="Q21" s="60">
        <v>480</v>
      </c>
      <c r="R21" s="60">
        <v>720</v>
      </c>
      <c r="S21" s="8" t="s">
        <v>6</v>
      </c>
    </row>
    <row r="22" spans="1:19" s="7" customFormat="1" ht="13" x14ac:dyDescent="0.15">
      <c r="A22" s="8" t="s">
        <v>25</v>
      </c>
      <c r="B22" s="9">
        <v>-76.146883532000004</v>
      </c>
      <c r="C22" s="9">
        <v>162.40139330900001</v>
      </c>
      <c r="D22" s="10">
        <v>80.186999999999898</v>
      </c>
      <c r="E22" s="11">
        <v>50.511999999999901</v>
      </c>
      <c r="F22" s="11" t="s">
        <v>69</v>
      </c>
      <c r="G22" s="11" t="s">
        <v>67</v>
      </c>
      <c r="H22" s="12">
        <v>4.75</v>
      </c>
      <c r="I22" s="7">
        <v>2.65</v>
      </c>
      <c r="J22" s="9">
        <v>0.98924411099999998</v>
      </c>
      <c r="K22" s="13">
        <v>52.301699999999997</v>
      </c>
      <c r="L22" s="14">
        <v>1.1864677752281419E-13</v>
      </c>
      <c r="M22" s="12">
        <v>13.893074236086612</v>
      </c>
      <c r="N22" s="10">
        <v>36175.324761644537</v>
      </c>
      <c r="O22" s="10">
        <v>5294.3443612746432</v>
      </c>
      <c r="P22" s="60">
        <v>6770</v>
      </c>
      <c r="Q22" s="60">
        <v>1010</v>
      </c>
      <c r="R22" s="60">
        <v>1120</v>
      </c>
      <c r="S22" s="8" t="s">
        <v>6</v>
      </c>
    </row>
    <row r="23" spans="1:19" s="20" customFormat="1" ht="13" x14ac:dyDescent="0.15">
      <c r="A23" s="15" t="s">
        <v>26</v>
      </c>
      <c r="B23" s="16">
        <v>-76.146859930999995</v>
      </c>
      <c r="C23" s="16">
        <v>162.4022348</v>
      </c>
      <c r="D23" s="17">
        <v>78.668000000000006</v>
      </c>
      <c r="E23" s="17">
        <v>48.993000000000009</v>
      </c>
      <c r="F23" s="18" t="s">
        <v>69</v>
      </c>
      <c r="G23" s="18" t="s">
        <v>70</v>
      </c>
      <c r="H23" s="19">
        <v>3.0272727272727269</v>
      </c>
      <c r="I23" s="20">
        <v>2.65</v>
      </c>
      <c r="J23" s="16">
        <v>0.98263736000000002</v>
      </c>
      <c r="K23" s="21">
        <v>33.308100000000003</v>
      </c>
      <c r="L23" s="22">
        <v>8.5079760674399038E-14</v>
      </c>
      <c r="M23" s="19">
        <v>10.346932615397455</v>
      </c>
      <c r="N23" s="17">
        <v>45759.274249724316</v>
      </c>
      <c r="O23" s="17">
        <v>5111.0656968971844</v>
      </c>
      <c r="P23" s="61">
        <v>8450</v>
      </c>
      <c r="Q23" s="61">
        <v>940</v>
      </c>
      <c r="R23" s="61">
        <v>1150</v>
      </c>
      <c r="S23" s="15" t="s">
        <v>6</v>
      </c>
    </row>
    <row r="24" spans="1:19" s="7" customFormat="1" ht="13" x14ac:dyDescent="0.15">
      <c r="A24" s="8" t="s">
        <v>27</v>
      </c>
      <c r="B24" s="9">
        <v>-76.147121209000005</v>
      </c>
      <c r="C24" s="9">
        <v>162.40212194599999</v>
      </c>
      <c r="D24" s="10">
        <v>63.212000000000003</v>
      </c>
      <c r="E24" s="11">
        <v>33.537000000000006</v>
      </c>
      <c r="F24" s="11" t="s">
        <v>68</v>
      </c>
      <c r="G24" s="11" t="s">
        <v>67</v>
      </c>
      <c r="H24" s="12">
        <v>4.333333333333333</v>
      </c>
      <c r="I24" s="7">
        <v>2.65</v>
      </c>
      <c r="J24" s="9">
        <v>0.93822245599999998</v>
      </c>
      <c r="K24" s="13">
        <v>64.708699999999993</v>
      </c>
      <c r="L24" s="14">
        <v>1.350001817689242E-13</v>
      </c>
      <c r="M24" s="12">
        <v>7.1485724080559896</v>
      </c>
      <c r="N24" s="10">
        <v>33754.108256843094</v>
      </c>
      <c r="O24" s="10">
        <v>2552.7786919290197</v>
      </c>
      <c r="P24" s="60">
        <v>6760</v>
      </c>
      <c r="Q24" s="60">
        <v>470</v>
      </c>
      <c r="R24" s="60">
        <v>700</v>
      </c>
      <c r="S24" s="8" t="s">
        <v>6</v>
      </c>
    </row>
    <row r="25" spans="1:19" s="7" customFormat="1" ht="13" x14ac:dyDescent="0.15">
      <c r="A25" s="8" t="s">
        <v>28</v>
      </c>
      <c r="B25" s="9">
        <v>-76.147189796999996</v>
      </c>
      <c r="C25" s="9">
        <v>162.40196266999999</v>
      </c>
      <c r="D25" s="10">
        <v>59.542000000000002</v>
      </c>
      <c r="E25" s="11">
        <v>29.867000000000001</v>
      </c>
      <c r="F25" s="11" t="s">
        <v>68</v>
      </c>
      <c r="G25" s="11" t="s">
        <v>67</v>
      </c>
      <c r="H25" s="12">
        <v>4.0250000000000004</v>
      </c>
      <c r="I25" s="7">
        <v>2.65</v>
      </c>
      <c r="J25" s="9">
        <v>0.97930946100000005</v>
      </c>
      <c r="K25" s="13">
        <v>28.218299999999985</v>
      </c>
      <c r="L25" s="14">
        <v>7.6500075849458128E-14</v>
      </c>
      <c r="M25" s="12">
        <v>10.272171654197688</v>
      </c>
      <c r="N25" s="10">
        <v>34801.387920558802</v>
      </c>
      <c r="O25" s="10">
        <v>4303.6423988777733</v>
      </c>
      <c r="P25" s="60">
        <v>6680</v>
      </c>
      <c r="Q25" s="60">
        <v>850</v>
      </c>
      <c r="R25" s="60">
        <v>990</v>
      </c>
      <c r="S25" s="8" t="s">
        <v>6</v>
      </c>
    </row>
    <row r="26" spans="1:19" s="7" customFormat="1" ht="13" x14ac:dyDescent="0.15">
      <c r="A26" s="8" t="s">
        <v>29</v>
      </c>
      <c r="B26" s="9">
        <v>-76.147418354999999</v>
      </c>
      <c r="C26" s="9">
        <v>162.40081014899999</v>
      </c>
      <c r="D26" s="10">
        <v>47.578000000000003</v>
      </c>
      <c r="E26" s="10">
        <v>17.903000000000002</v>
      </c>
      <c r="F26" s="11" t="s">
        <v>69</v>
      </c>
      <c r="G26" s="11" t="s">
        <v>67</v>
      </c>
      <c r="H26" s="12">
        <v>4.3125</v>
      </c>
      <c r="I26" s="7">
        <v>2.65</v>
      </c>
      <c r="J26" s="9">
        <v>0.97993076400000001</v>
      </c>
      <c r="K26" s="13">
        <v>21.0063</v>
      </c>
      <c r="L26" s="14">
        <v>3.405136263831371E-14</v>
      </c>
      <c r="M26" s="12">
        <v>12.777725175100063</v>
      </c>
      <c r="N26" s="10">
        <v>26076.268553463859</v>
      </c>
      <c r="O26" s="10">
        <v>4142.3337829361853</v>
      </c>
      <c r="P26" s="60">
        <v>5080</v>
      </c>
      <c r="Q26" s="60">
        <v>830</v>
      </c>
      <c r="R26" s="60">
        <v>940</v>
      </c>
      <c r="S26" s="8" t="s">
        <v>6</v>
      </c>
    </row>
    <row r="27" spans="1:19" s="7" customFormat="1" ht="13" x14ac:dyDescent="0.15">
      <c r="A27" s="8" t="s">
        <v>30</v>
      </c>
      <c r="B27" s="9">
        <v>-76.147479976</v>
      </c>
      <c r="C27" s="9">
        <v>162.40233303400001</v>
      </c>
      <c r="D27" s="10">
        <v>42.463000000000001</v>
      </c>
      <c r="E27" s="11">
        <v>12.788</v>
      </c>
      <c r="F27" s="5" t="s">
        <v>68</v>
      </c>
      <c r="G27" s="11" t="s">
        <v>67</v>
      </c>
      <c r="H27" s="12">
        <v>6.7</v>
      </c>
      <c r="I27" s="7">
        <v>2.65</v>
      </c>
      <c r="J27" s="9">
        <v>0.98352820100000005</v>
      </c>
      <c r="K27" s="13">
        <v>50.755000000000024</v>
      </c>
      <c r="L27" s="14">
        <v>1.0341608345723935E-13</v>
      </c>
      <c r="M27" s="12">
        <v>9.1278725582161062</v>
      </c>
      <c r="N27" s="10">
        <v>27035.609189835224</v>
      </c>
      <c r="O27" s="10">
        <v>2821.4257394859596</v>
      </c>
      <c r="P27" s="60">
        <v>5390</v>
      </c>
      <c r="Q27" s="60">
        <v>550</v>
      </c>
      <c r="R27" s="60">
        <v>710</v>
      </c>
      <c r="S27" s="8" t="s">
        <v>6</v>
      </c>
    </row>
    <row r="28" spans="1:19" s="7" customFormat="1" ht="13" x14ac:dyDescent="0.15">
      <c r="A28" s="23" t="s">
        <v>56</v>
      </c>
      <c r="B28" s="24"/>
      <c r="C28" s="24"/>
      <c r="D28" s="11"/>
      <c r="E28" s="11"/>
      <c r="F28" s="11"/>
      <c r="G28" s="11"/>
      <c r="H28" s="5"/>
      <c r="I28" s="5"/>
      <c r="J28" s="24"/>
      <c r="K28" s="24"/>
      <c r="L28" s="24"/>
      <c r="M28" s="24"/>
      <c r="N28" s="11"/>
      <c r="O28" s="11"/>
      <c r="P28" s="8"/>
      <c r="Q28" s="8"/>
      <c r="R28" s="8"/>
      <c r="S28" s="8"/>
    </row>
    <row r="29" spans="1:19" s="7" customFormat="1" ht="13" x14ac:dyDescent="0.15">
      <c r="A29" s="7" t="s">
        <v>36</v>
      </c>
      <c r="B29" s="25">
        <v>-76.146859930999995</v>
      </c>
      <c r="C29" s="26">
        <v>162.4022348</v>
      </c>
      <c r="D29" s="27">
        <v>266.64</v>
      </c>
      <c r="E29" s="27">
        <v>151.63999999999999</v>
      </c>
      <c r="F29" s="5" t="s">
        <v>68</v>
      </c>
      <c r="G29" s="5" t="s">
        <v>67</v>
      </c>
      <c r="H29" s="28">
        <v>4.9000000000000004</v>
      </c>
      <c r="I29" s="29">
        <v>2.65</v>
      </c>
      <c r="J29" s="30">
        <v>0.99902599999999997</v>
      </c>
      <c r="K29" s="13">
        <v>28.819499999999977</v>
      </c>
      <c r="L29" s="14">
        <v>6.1455313333333304E-14</v>
      </c>
      <c r="M29" s="12">
        <v>3.130029765801646</v>
      </c>
      <c r="N29" s="31">
        <v>36988.27453390669</v>
      </c>
      <c r="O29" s="27">
        <v>1220.4255224964902</v>
      </c>
      <c r="P29" s="62">
        <v>5710</v>
      </c>
      <c r="Q29" s="62">
        <v>180</v>
      </c>
      <c r="R29" s="62">
        <v>490</v>
      </c>
      <c r="S29" s="7" t="s">
        <v>6</v>
      </c>
    </row>
    <row r="30" spans="1:19" s="20" customFormat="1" ht="13" x14ac:dyDescent="0.15">
      <c r="A30" s="7" t="s">
        <v>37</v>
      </c>
      <c r="B30" s="25">
        <v>-76.18388023</v>
      </c>
      <c r="C30" s="26">
        <v>162.01444699999999</v>
      </c>
      <c r="D30" s="27">
        <v>266.54000000000002</v>
      </c>
      <c r="E30" s="27">
        <v>151.54000000000002</v>
      </c>
      <c r="F30" s="11" t="s">
        <v>69</v>
      </c>
      <c r="G30" s="5" t="s">
        <v>67</v>
      </c>
      <c r="H30" s="28">
        <v>6.6</v>
      </c>
      <c r="I30" s="29">
        <v>2.65</v>
      </c>
      <c r="J30" s="32">
        <v>0.99992000000000003</v>
      </c>
      <c r="K30" s="13">
        <v>12.89009999999999</v>
      </c>
      <c r="L30" s="14">
        <v>2.7415296562500001E-14</v>
      </c>
      <c r="M30" s="12">
        <v>4.3394395389371416</v>
      </c>
      <c r="N30" s="31">
        <v>33539.590790728529</v>
      </c>
      <c r="O30" s="27">
        <v>1661.3673922539376</v>
      </c>
      <c r="P30" s="62">
        <v>5250</v>
      </c>
      <c r="Q30" s="62">
        <v>260</v>
      </c>
      <c r="R30" s="62">
        <v>450</v>
      </c>
      <c r="S30" s="7" t="s">
        <v>6</v>
      </c>
    </row>
    <row r="31" spans="1:19" s="20" customFormat="1" ht="13" x14ac:dyDescent="0.15">
      <c r="A31" s="7" t="s">
        <v>38</v>
      </c>
      <c r="B31" s="25">
        <v>-76.18388023</v>
      </c>
      <c r="C31" s="26">
        <v>162.01444699999999</v>
      </c>
      <c r="D31" s="27">
        <v>266.54000000000002</v>
      </c>
      <c r="E31" s="27">
        <v>151.54000000000002</v>
      </c>
      <c r="F31" s="5" t="s">
        <v>68</v>
      </c>
      <c r="G31" s="5" t="s">
        <v>67</v>
      </c>
      <c r="H31" s="28">
        <v>5.9</v>
      </c>
      <c r="I31" s="29">
        <v>2.65</v>
      </c>
      <c r="J31" s="32">
        <v>0.99992000000000003</v>
      </c>
      <c r="K31" s="13">
        <v>6.5348999999999933</v>
      </c>
      <c r="L31" s="14">
        <v>1.6712799062500001E-14</v>
      </c>
      <c r="M31" s="12">
        <v>5.232929545370701</v>
      </c>
      <c r="N31" s="31">
        <v>39908.307226769881</v>
      </c>
      <c r="O31" s="27">
        <v>2588.8161764273527</v>
      </c>
      <c r="P31" s="62">
        <v>6210</v>
      </c>
      <c r="Q31" s="62">
        <v>360</v>
      </c>
      <c r="R31" s="62">
        <v>620</v>
      </c>
      <c r="S31" s="7" t="s">
        <v>6</v>
      </c>
    </row>
    <row r="32" spans="1:19" s="7" customFormat="1" ht="13" x14ac:dyDescent="0.15">
      <c r="A32" s="7" t="s">
        <v>35</v>
      </c>
      <c r="B32" s="25">
        <v>-76.183966920000003</v>
      </c>
      <c r="C32" s="26">
        <v>162.0174293</v>
      </c>
      <c r="D32" s="27">
        <v>258.12</v>
      </c>
      <c r="E32" s="27">
        <v>143.12</v>
      </c>
      <c r="F32" s="5" t="s">
        <v>68</v>
      </c>
      <c r="G32" s="5" t="s">
        <v>67</v>
      </c>
      <c r="H32" s="28">
        <v>7.4</v>
      </c>
      <c r="I32" s="29">
        <v>2.65</v>
      </c>
      <c r="J32" s="32">
        <v>0.99803200000000003</v>
      </c>
      <c r="K32" s="13">
        <v>5.8345999999999947</v>
      </c>
      <c r="L32" s="14">
        <v>1.4351102903225801E-14</v>
      </c>
      <c r="M32" s="12">
        <v>5.6696359562698824</v>
      </c>
      <c r="N32" s="31">
        <v>37476.723857498895</v>
      </c>
      <c r="O32" s="27">
        <v>2728.9421585046757</v>
      </c>
      <c r="P32" s="62">
        <v>5960</v>
      </c>
      <c r="Q32" s="62">
        <v>400</v>
      </c>
      <c r="R32" s="62">
        <v>580</v>
      </c>
      <c r="S32" s="7" t="s">
        <v>6</v>
      </c>
    </row>
    <row r="33" spans="1:19" s="7" customFormat="1" ht="13" x14ac:dyDescent="0.15">
      <c r="A33" s="7" t="s">
        <v>34</v>
      </c>
      <c r="B33" s="25">
        <v>-76.184330000000003</v>
      </c>
      <c r="C33" s="26">
        <v>162.01981000000001</v>
      </c>
      <c r="D33" s="27">
        <v>243.43</v>
      </c>
      <c r="E33" s="27">
        <v>128.43</v>
      </c>
      <c r="F33" s="5" t="s">
        <v>68</v>
      </c>
      <c r="G33" s="5" t="s">
        <v>67</v>
      </c>
      <c r="H33" s="28">
        <v>1.5</v>
      </c>
      <c r="I33" s="29">
        <v>2.65</v>
      </c>
      <c r="J33" s="32">
        <v>0.999448</v>
      </c>
      <c r="K33" s="13">
        <v>10.1639</v>
      </c>
      <c r="L33" s="14">
        <v>2.3255800312499999E-14</v>
      </c>
      <c r="M33" s="12">
        <v>4.5858222117463407</v>
      </c>
      <c r="N33" s="31">
        <v>37119.303325620327</v>
      </c>
      <c r="O33" s="27">
        <v>1979.1926378661178</v>
      </c>
      <c r="P33" s="62">
        <v>5690</v>
      </c>
      <c r="Q33" s="62">
        <v>310</v>
      </c>
      <c r="R33" s="62">
        <v>560</v>
      </c>
      <c r="S33" s="7" t="s">
        <v>6</v>
      </c>
    </row>
    <row r="34" spans="1:19" s="20" customFormat="1" ht="13" x14ac:dyDescent="0.15">
      <c r="A34" s="20" t="s">
        <v>32</v>
      </c>
      <c r="B34" s="33">
        <v>-76.183350000000004</v>
      </c>
      <c r="C34" s="33">
        <v>162.02744999999999</v>
      </c>
      <c r="D34" s="34">
        <v>214.43</v>
      </c>
      <c r="E34" s="35">
        <v>99.43</v>
      </c>
      <c r="F34" s="59" t="s">
        <v>68</v>
      </c>
      <c r="G34" s="59" t="s">
        <v>67</v>
      </c>
      <c r="H34" s="36">
        <v>2.1</v>
      </c>
      <c r="I34" s="37">
        <v>2.65</v>
      </c>
      <c r="J34" s="38">
        <v>0.99939022200000005</v>
      </c>
      <c r="K34" s="21">
        <v>45.497500000000002</v>
      </c>
      <c r="L34" s="22">
        <v>7.9294889616699301E-13</v>
      </c>
      <c r="M34" s="19">
        <v>2.4459384872445438</v>
      </c>
      <c r="N34" s="39">
        <v>294929.33299173112</v>
      </c>
      <c r="O34" s="34">
        <v>7355.4136386460896</v>
      </c>
      <c r="P34" s="63">
        <v>47160</v>
      </c>
      <c r="Q34" s="63">
        <v>1190</v>
      </c>
      <c r="R34" s="63">
        <v>3860</v>
      </c>
      <c r="S34" s="20" t="s">
        <v>6</v>
      </c>
    </row>
    <row r="35" spans="1:19" s="20" customFormat="1" ht="13" x14ac:dyDescent="0.15">
      <c r="A35" s="20" t="s">
        <v>33</v>
      </c>
      <c r="B35" s="40">
        <v>-76.183350000000004</v>
      </c>
      <c r="C35" s="41">
        <v>162.02744999999999</v>
      </c>
      <c r="D35" s="35">
        <v>214.43</v>
      </c>
      <c r="E35" s="35">
        <v>99.43</v>
      </c>
      <c r="F35" s="59" t="s">
        <v>68</v>
      </c>
      <c r="G35" s="59" t="s">
        <v>67</v>
      </c>
      <c r="H35" s="42">
        <v>4.7</v>
      </c>
      <c r="I35" s="37">
        <v>2.65</v>
      </c>
      <c r="J35" s="43">
        <v>0.99939</v>
      </c>
      <c r="K35" s="21">
        <v>1.6907000000000068</v>
      </c>
      <c r="L35" s="22">
        <v>4.76149E-15</v>
      </c>
      <c r="M35" s="19">
        <v>14.288504622502622</v>
      </c>
      <c r="N35" s="44">
        <v>26474.790376780191</v>
      </c>
      <c r="O35" s="35">
        <v>8066.5810870262794</v>
      </c>
      <c r="P35" s="63">
        <v>4270</v>
      </c>
      <c r="Q35" s="63">
        <v>1330</v>
      </c>
      <c r="R35" s="63">
        <v>1370</v>
      </c>
      <c r="S35" s="20" t="s">
        <v>6</v>
      </c>
    </row>
    <row r="36" spans="1:19" s="7" customFormat="1" ht="13" x14ac:dyDescent="0.15">
      <c r="A36" s="7" t="s">
        <v>31</v>
      </c>
      <c r="B36" s="45">
        <v>-76.183480000000003</v>
      </c>
      <c r="C36" s="45">
        <v>162.02873</v>
      </c>
      <c r="D36" s="46">
        <v>210.74</v>
      </c>
      <c r="E36" s="27">
        <v>95.740000000000009</v>
      </c>
      <c r="F36" s="11" t="s">
        <v>69</v>
      </c>
      <c r="G36" s="5" t="s">
        <v>67</v>
      </c>
      <c r="H36" s="47">
        <v>1.9</v>
      </c>
      <c r="I36" s="29">
        <v>2.65</v>
      </c>
      <c r="J36" s="48">
        <v>0.99977018200000001</v>
      </c>
      <c r="K36" s="13">
        <v>36.770800000000001</v>
      </c>
      <c r="L36" s="14">
        <v>8.3661209533895593E-14</v>
      </c>
      <c r="M36" s="12">
        <v>8.3854851335515477</v>
      </c>
      <c r="N36" s="49">
        <v>33604.239904515125</v>
      </c>
      <c r="O36" s="46">
        <v>3385.7008546976758</v>
      </c>
      <c r="P36" s="62">
        <v>5340</v>
      </c>
      <c r="Q36" s="62">
        <v>590</v>
      </c>
      <c r="R36" s="62">
        <v>700</v>
      </c>
      <c r="S36" s="7" t="s">
        <v>6</v>
      </c>
    </row>
    <row r="37" spans="1:19" s="7" customFormat="1" ht="13" x14ac:dyDescent="0.15">
      <c r="A37" s="7" t="s">
        <v>48</v>
      </c>
      <c r="B37" s="45">
        <v>-76.190103800000003</v>
      </c>
      <c r="C37" s="45">
        <v>161.94218699999999</v>
      </c>
      <c r="D37" s="46">
        <v>298.02</v>
      </c>
      <c r="E37" s="27">
        <v>55.019999999999982</v>
      </c>
      <c r="F37" s="5" t="s">
        <v>68</v>
      </c>
      <c r="G37" s="5" t="s">
        <v>67</v>
      </c>
      <c r="H37" s="47">
        <v>7.2</v>
      </c>
      <c r="I37" s="29">
        <v>2.65</v>
      </c>
      <c r="J37" s="50">
        <v>0.99884468599999998</v>
      </c>
      <c r="K37" s="13">
        <v>51.877899999999997</v>
      </c>
      <c r="L37" s="14">
        <v>1.1859571870800801E-13</v>
      </c>
      <c r="M37" s="12">
        <v>8.2177159741188728</v>
      </c>
      <c r="N37" s="49">
        <v>35614.172136268666</v>
      </c>
      <c r="O37" s="46">
        <v>3297.3152635181923</v>
      </c>
      <c r="P37" s="62">
        <v>5440</v>
      </c>
      <c r="Q37" s="62">
        <v>510</v>
      </c>
      <c r="R37" s="62">
        <v>650</v>
      </c>
      <c r="S37" s="7" t="s">
        <v>6</v>
      </c>
    </row>
    <row r="38" spans="1:19" s="20" customFormat="1" ht="13" x14ac:dyDescent="0.15">
      <c r="A38" s="20" t="s">
        <v>49</v>
      </c>
      <c r="B38" s="40">
        <v>-76.190124499999996</v>
      </c>
      <c r="C38" s="41">
        <v>161.94341</v>
      </c>
      <c r="D38" s="35">
        <v>297.35000000000002</v>
      </c>
      <c r="E38" s="35">
        <v>54.350000000000023</v>
      </c>
      <c r="F38" s="59" t="s">
        <v>68</v>
      </c>
      <c r="G38" s="59" t="s">
        <v>67</v>
      </c>
      <c r="H38" s="42">
        <v>3.9</v>
      </c>
      <c r="I38" s="37">
        <v>2.65</v>
      </c>
      <c r="J38" s="43">
        <v>0.999691</v>
      </c>
      <c r="K38" s="21">
        <v>14.892400000000009</v>
      </c>
      <c r="L38" s="22">
        <v>2.8836599999999998E-13</v>
      </c>
      <c r="M38" s="19">
        <v>1.9813082809693239</v>
      </c>
      <c r="N38" s="44">
        <v>346813.70237936237</v>
      </c>
      <c r="O38" s="35">
        <v>6937.5516646723636</v>
      </c>
      <c r="P38" s="63">
        <v>51930</v>
      </c>
      <c r="Q38" s="63">
        <v>1060</v>
      </c>
      <c r="R38" s="63">
        <v>4220</v>
      </c>
      <c r="S38" s="20" t="s">
        <v>6</v>
      </c>
    </row>
    <row r="39" spans="1:19" s="20" customFormat="1" ht="13" x14ac:dyDescent="0.15">
      <c r="A39" s="20" t="s">
        <v>47</v>
      </c>
      <c r="B39" s="40">
        <v>-76.191230000000004</v>
      </c>
      <c r="C39" s="41">
        <v>161.94259</v>
      </c>
      <c r="D39" s="35">
        <v>276.63</v>
      </c>
      <c r="E39" s="35">
        <v>33.629999999999995</v>
      </c>
      <c r="F39" s="59" t="s">
        <v>68</v>
      </c>
      <c r="G39" s="59" t="s">
        <v>67</v>
      </c>
      <c r="H39" s="42">
        <v>4.3</v>
      </c>
      <c r="I39" s="37">
        <v>2.65</v>
      </c>
      <c r="J39" s="43">
        <v>0.99185000000000001</v>
      </c>
      <c r="K39" s="21">
        <v>17.56189999999998</v>
      </c>
      <c r="L39" s="22">
        <v>2.0426198124999999E-13</v>
      </c>
      <c r="M39" s="19">
        <v>2.4206562607695261</v>
      </c>
      <c r="N39" s="44">
        <v>206558.22521567615</v>
      </c>
      <c r="O39" s="35">
        <v>5067.920824917659</v>
      </c>
      <c r="P39" s="63">
        <v>31760</v>
      </c>
      <c r="Q39" s="63">
        <v>780</v>
      </c>
      <c r="R39" s="63">
        <v>2610</v>
      </c>
      <c r="S39" s="20" t="s">
        <v>6</v>
      </c>
    </row>
    <row r="40" spans="1:19" s="20" customFormat="1" ht="13" x14ac:dyDescent="0.15">
      <c r="A40" s="20" t="s">
        <v>46</v>
      </c>
      <c r="B40" s="40">
        <v>-76.191215264999997</v>
      </c>
      <c r="C40" s="40">
        <v>161.942537211</v>
      </c>
      <c r="D40" s="35">
        <v>276</v>
      </c>
      <c r="E40" s="35">
        <v>33</v>
      </c>
      <c r="F40" s="18" t="s">
        <v>69</v>
      </c>
      <c r="G40" s="59" t="s">
        <v>67</v>
      </c>
      <c r="H40" s="42">
        <v>6.7</v>
      </c>
      <c r="I40" s="37">
        <v>2.65</v>
      </c>
      <c r="J40" s="51">
        <v>0.99841299999999999</v>
      </c>
      <c r="K40" s="21">
        <v>46.994900000000001</v>
      </c>
      <c r="L40" s="22">
        <v>6.5405599999999995E-13</v>
      </c>
      <c r="M40" s="19">
        <v>1.3947918832638184</v>
      </c>
      <c r="N40" s="44">
        <v>250215.18798425992</v>
      </c>
      <c r="O40" s="35">
        <v>3521.216103820504</v>
      </c>
      <c r="P40" s="63">
        <v>39110</v>
      </c>
      <c r="Q40" s="63">
        <v>570</v>
      </c>
      <c r="R40" s="63">
        <v>3160</v>
      </c>
      <c r="S40" s="20" t="s">
        <v>6</v>
      </c>
    </row>
    <row r="41" spans="1:19" s="20" customFormat="1" ht="13" x14ac:dyDescent="0.3">
      <c r="A41" s="20" t="s">
        <v>42</v>
      </c>
      <c r="B41" s="33">
        <v>-76.191107306000006</v>
      </c>
      <c r="C41" s="33">
        <v>161.956140992</v>
      </c>
      <c r="D41" s="34">
        <v>230.2</v>
      </c>
      <c r="E41" s="35">
        <v>30.199999999999989</v>
      </c>
      <c r="F41" s="59" t="s">
        <v>68</v>
      </c>
      <c r="G41" s="59" t="s">
        <v>67</v>
      </c>
      <c r="H41" s="36">
        <v>4.4000000000000004</v>
      </c>
      <c r="I41" s="37">
        <v>2.65</v>
      </c>
      <c r="J41" s="38">
        <v>0.996970778</v>
      </c>
      <c r="K41" s="21">
        <v>24.878699999999998</v>
      </c>
      <c r="L41" s="22">
        <v>3.3611429682252702E-13</v>
      </c>
      <c r="M41" s="19">
        <v>3.9990163658915256</v>
      </c>
      <c r="N41" s="39">
        <v>223897.13388799535</v>
      </c>
      <c r="O41" s="34">
        <v>9363.5173776421507</v>
      </c>
      <c r="P41" s="63">
        <v>35920</v>
      </c>
      <c r="Q41" s="63">
        <v>1540</v>
      </c>
      <c r="R41" s="63">
        <v>3190</v>
      </c>
      <c r="S41" s="20" t="s">
        <v>6</v>
      </c>
    </row>
    <row r="42" spans="1:19" s="20" customFormat="1" ht="13" x14ac:dyDescent="0.3">
      <c r="A42" s="7" t="s">
        <v>45</v>
      </c>
      <c r="B42" s="25">
        <v>-76.191551981000003</v>
      </c>
      <c r="C42" s="25">
        <v>161.94159066700001</v>
      </c>
      <c r="D42" s="27">
        <v>271</v>
      </c>
      <c r="E42" s="27">
        <v>28</v>
      </c>
      <c r="F42" s="5" t="s">
        <v>68</v>
      </c>
      <c r="G42" s="5" t="s">
        <v>67</v>
      </c>
      <c r="H42" s="28">
        <v>7.5</v>
      </c>
      <c r="I42" s="29">
        <v>2.65</v>
      </c>
      <c r="J42" s="32">
        <v>0.99841299999999999</v>
      </c>
      <c r="K42" s="13">
        <v>5.8944999999999999</v>
      </c>
      <c r="L42" s="14">
        <v>1.4895699230769201E-14</v>
      </c>
      <c r="M42" s="12">
        <v>7.6077674252800485</v>
      </c>
      <c r="N42" s="31">
        <v>34301.826778019087</v>
      </c>
      <c r="O42" s="27">
        <v>4143.7712855500786</v>
      </c>
      <c r="P42" s="62">
        <v>5400</v>
      </c>
      <c r="Q42" s="62">
        <v>630</v>
      </c>
      <c r="R42" s="62">
        <v>780</v>
      </c>
      <c r="S42" s="7" t="s">
        <v>6</v>
      </c>
    </row>
    <row r="43" spans="1:19" s="20" customFormat="1" ht="13" x14ac:dyDescent="0.3">
      <c r="A43" s="20" t="s">
        <v>41</v>
      </c>
      <c r="B43" s="40">
        <v>-76.191328837</v>
      </c>
      <c r="C43" s="41">
        <v>161.955929919</v>
      </c>
      <c r="D43" s="35">
        <v>222.53</v>
      </c>
      <c r="E43" s="35">
        <v>22.53</v>
      </c>
      <c r="F43" s="59" t="s">
        <v>68</v>
      </c>
      <c r="G43" s="59" t="s">
        <v>67</v>
      </c>
      <c r="H43" s="42">
        <v>7.9</v>
      </c>
      <c r="I43" s="37">
        <v>2.65</v>
      </c>
      <c r="J43" s="51">
        <v>0.99314400000000003</v>
      </c>
      <c r="K43" s="21">
        <v>25.132800000000003</v>
      </c>
      <c r="L43" s="22">
        <v>2.1106199166666699E-13</v>
      </c>
      <c r="M43" s="19">
        <v>2.8975089032886383</v>
      </c>
      <c r="N43" s="44">
        <v>149690.47669559281</v>
      </c>
      <c r="O43" s="35">
        <v>4390.7581067906294</v>
      </c>
      <c r="P43" s="63">
        <v>24950</v>
      </c>
      <c r="Q43" s="63">
        <v>750</v>
      </c>
      <c r="R43" s="63">
        <v>2070</v>
      </c>
      <c r="S43" s="20" t="s">
        <v>6</v>
      </c>
    </row>
    <row r="44" spans="1:19" s="20" customFormat="1" ht="13" x14ac:dyDescent="0.3">
      <c r="A44" s="20" t="s">
        <v>44</v>
      </c>
      <c r="B44" s="40">
        <v>-76.191970858000005</v>
      </c>
      <c r="C44" s="40">
        <v>161.94115026200001</v>
      </c>
      <c r="D44" s="35">
        <v>264</v>
      </c>
      <c r="E44" s="35">
        <v>21</v>
      </c>
      <c r="F44" s="59" t="s">
        <v>68</v>
      </c>
      <c r="G44" s="59" t="s">
        <v>67</v>
      </c>
      <c r="H44" s="42">
        <v>2.2000000000000002</v>
      </c>
      <c r="I44" s="37">
        <v>2.65</v>
      </c>
      <c r="J44" s="51">
        <v>0.99742600000000003</v>
      </c>
      <c r="K44" s="21">
        <v>30.041699999999999</v>
      </c>
      <c r="L44" s="22">
        <v>5.2968206875E-13</v>
      </c>
      <c r="M44" s="19">
        <v>1.7026930931008604</v>
      </c>
      <c r="N44" s="44">
        <v>314949.0092948894</v>
      </c>
      <c r="O44" s="35">
        <v>5418.5778842374657</v>
      </c>
      <c r="P44" s="63">
        <v>48100</v>
      </c>
      <c r="Q44" s="63">
        <v>840</v>
      </c>
      <c r="R44" s="63">
        <v>3910</v>
      </c>
      <c r="S44" s="20" t="s">
        <v>6</v>
      </c>
    </row>
    <row r="45" spans="1:19" s="20" customFormat="1" ht="13" x14ac:dyDescent="0.3">
      <c r="A45" s="7" t="s">
        <v>39</v>
      </c>
      <c r="B45" s="25">
        <v>-76.191230000000004</v>
      </c>
      <c r="C45" s="26">
        <v>161.95449790000001</v>
      </c>
      <c r="D45" s="27">
        <v>218</v>
      </c>
      <c r="E45" s="27">
        <v>18</v>
      </c>
      <c r="F45" s="11" t="s">
        <v>69</v>
      </c>
      <c r="G45" s="5" t="s">
        <v>67</v>
      </c>
      <c r="H45" s="28">
        <v>7.1</v>
      </c>
      <c r="I45" s="29">
        <v>2.65</v>
      </c>
      <c r="J45" s="32">
        <v>0.99636100000000005</v>
      </c>
      <c r="K45" s="13">
        <v>34.247500000000002</v>
      </c>
      <c r="L45" s="14">
        <v>4.01976954166667E-14</v>
      </c>
      <c r="M45" s="12">
        <v>4.5259050868681161</v>
      </c>
      <c r="N45" s="31">
        <v>19235.490007678152</v>
      </c>
      <c r="O45" s="27">
        <v>1034.9231387118764</v>
      </c>
      <c r="P45" s="62">
        <v>3120</v>
      </c>
      <c r="Q45" s="62">
        <v>200</v>
      </c>
      <c r="R45" s="62">
        <v>290</v>
      </c>
      <c r="S45" s="7" t="s">
        <v>6</v>
      </c>
    </row>
    <row r="46" spans="1:19" s="7" customFormat="1" ht="12.5" x14ac:dyDescent="0.25">
      <c r="A46" s="7" t="s">
        <v>40</v>
      </c>
      <c r="B46" s="45">
        <v>-76.191635306999999</v>
      </c>
      <c r="C46" s="45">
        <v>161.95467772200001</v>
      </c>
      <c r="D46" s="46">
        <v>212.5</v>
      </c>
      <c r="E46" s="27">
        <v>12.5</v>
      </c>
      <c r="F46" s="5" t="s">
        <v>68</v>
      </c>
      <c r="G46" s="5" t="s">
        <v>67</v>
      </c>
      <c r="H46" s="47">
        <v>5.9</v>
      </c>
      <c r="I46" s="29">
        <v>2.65</v>
      </c>
      <c r="J46" s="48">
        <v>0.99337077900000004</v>
      </c>
      <c r="K46" s="13">
        <v>26.5106</v>
      </c>
      <c r="L46" s="14">
        <v>3.7505048313873098E-14</v>
      </c>
      <c r="M46" s="12">
        <v>15.474045515691873</v>
      </c>
      <c r="N46" s="49">
        <v>16950.425414059166</v>
      </c>
      <c r="O46" s="46">
        <v>3959.5404396496074</v>
      </c>
      <c r="P46" s="62">
        <v>2740</v>
      </c>
      <c r="Q46" s="62">
        <v>620</v>
      </c>
      <c r="R46" s="62">
        <v>650</v>
      </c>
      <c r="S46" s="7" t="s">
        <v>6</v>
      </c>
    </row>
    <row r="47" spans="1:19" s="20" customFormat="1" ht="13" x14ac:dyDescent="0.3">
      <c r="A47" s="7" t="s">
        <v>43</v>
      </c>
      <c r="B47" s="25">
        <v>-76.192301299999997</v>
      </c>
      <c r="C47" s="26">
        <v>161.94149300000001</v>
      </c>
      <c r="D47" s="27">
        <v>249.42</v>
      </c>
      <c r="E47" s="27">
        <v>6.4199999999999875</v>
      </c>
      <c r="F47" s="5" t="s">
        <v>68</v>
      </c>
      <c r="G47" s="5" t="s">
        <v>67</v>
      </c>
      <c r="H47" s="28">
        <v>6.9</v>
      </c>
      <c r="I47" s="29">
        <v>2.65</v>
      </c>
      <c r="J47" s="32">
        <v>0.99196200000000001</v>
      </c>
      <c r="K47" s="13">
        <v>36.062600000000003</v>
      </c>
      <c r="L47" s="14">
        <v>3.5511299999999998E-14</v>
      </c>
      <c r="M47" s="12">
        <v>4.1951143896449867</v>
      </c>
      <c r="N47" s="31">
        <v>16648.756292127469</v>
      </c>
      <c r="O47" s="27">
        <v>764.69563277828365</v>
      </c>
      <c r="P47" s="62">
        <v>2620</v>
      </c>
      <c r="Q47" s="62">
        <v>140</v>
      </c>
      <c r="R47" s="62">
        <v>220</v>
      </c>
      <c r="S47" s="57" t="s">
        <v>6</v>
      </c>
    </row>
    <row r="48" spans="1:19" s="7" customFormat="1" ht="13" x14ac:dyDescent="0.3">
      <c r="A48" s="7" t="s">
        <v>50</v>
      </c>
      <c r="B48" s="25">
        <v>-76.191820589000002</v>
      </c>
      <c r="C48" s="25">
        <v>161.95390574000001</v>
      </c>
      <c r="D48" s="27">
        <v>203</v>
      </c>
      <c r="E48" s="27">
        <v>3</v>
      </c>
      <c r="F48" s="5" t="s">
        <v>68</v>
      </c>
      <c r="G48" s="5" t="s">
        <v>67</v>
      </c>
      <c r="H48" s="28">
        <v>4.4000000000000004</v>
      </c>
      <c r="I48" s="29">
        <v>2.65</v>
      </c>
      <c r="J48" s="32">
        <v>0.98629800000000001</v>
      </c>
      <c r="K48" s="13">
        <v>2.3957999999999999</v>
      </c>
      <c r="L48" s="14">
        <v>2.45594008333333E-15</v>
      </c>
      <c r="M48" s="12">
        <v>16.68713195737914</v>
      </c>
      <c r="N48" s="52" t="s">
        <v>64</v>
      </c>
      <c r="O48" s="52" t="s">
        <v>64</v>
      </c>
      <c r="P48" s="56" t="s">
        <v>79</v>
      </c>
      <c r="Q48" s="56" t="s">
        <v>79</v>
      </c>
      <c r="R48" s="56" t="s">
        <v>79</v>
      </c>
      <c r="S48" s="58" t="s">
        <v>79</v>
      </c>
    </row>
    <row r="49" spans="1:19" s="7" customFormat="1" ht="13" x14ac:dyDescent="0.3">
      <c r="A49" s="7" t="s">
        <v>51</v>
      </c>
      <c r="B49" s="25">
        <v>-76.193332490000003</v>
      </c>
      <c r="C49" s="25">
        <v>161.935038862</v>
      </c>
      <c r="D49" s="27">
        <v>244</v>
      </c>
      <c r="E49" s="27">
        <v>1</v>
      </c>
      <c r="F49" s="5" t="s">
        <v>68</v>
      </c>
      <c r="G49" s="5" t="s">
        <v>67</v>
      </c>
      <c r="H49" s="28">
        <v>3.5</v>
      </c>
      <c r="I49" s="29">
        <v>2.65</v>
      </c>
      <c r="J49" s="30">
        <v>0.98865899999999995</v>
      </c>
      <c r="K49" s="13">
        <v>3.7193000000000001</v>
      </c>
      <c r="L49" s="14">
        <v>2.37308041666667E-15</v>
      </c>
      <c r="M49" s="12">
        <v>17.980044572867921</v>
      </c>
      <c r="N49" s="52" t="s">
        <v>64</v>
      </c>
      <c r="O49" s="52" t="s">
        <v>64</v>
      </c>
      <c r="P49" s="56" t="s">
        <v>79</v>
      </c>
      <c r="Q49" s="56" t="s">
        <v>79</v>
      </c>
      <c r="R49" s="56" t="s">
        <v>79</v>
      </c>
      <c r="S49" s="58" t="s">
        <v>79</v>
      </c>
    </row>
    <row r="50" spans="1:19" s="7" customFormat="1" ht="13" x14ac:dyDescent="0.3">
      <c r="A50" s="53" t="s">
        <v>55</v>
      </c>
      <c r="B50" s="24"/>
      <c r="C50" s="24"/>
      <c r="D50" s="5"/>
      <c r="E50" s="5"/>
      <c r="F50" s="11"/>
      <c r="G50" s="11"/>
      <c r="H50" s="5"/>
      <c r="I50" s="5"/>
      <c r="J50" s="24"/>
      <c r="K50" s="24"/>
      <c r="L50" s="24"/>
      <c r="M50" s="24"/>
      <c r="N50" s="5"/>
      <c r="O50" s="5"/>
      <c r="P50" s="54"/>
      <c r="Q50" s="54"/>
      <c r="R50" s="54"/>
    </row>
    <row r="51" spans="1:19" s="7" customFormat="1" ht="13" x14ac:dyDescent="0.3">
      <c r="A51" s="7" t="s">
        <v>52</v>
      </c>
      <c r="B51" s="9">
        <v>-76.191104878999994</v>
      </c>
      <c r="C51" s="9">
        <v>161.966732713</v>
      </c>
      <c r="D51" s="27">
        <v>175.68700000000001</v>
      </c>
      <c r="E51" s="56" t="s">
        <v>79</v>
      </c>
      <c r="F51" s="11" t="s">
        <v>69</v>
      </c>
      <c r="G51" s="11" t="s">
        <v>70</v>
      </c>
      <c r="H51" s="12">
        <f>AVERAGE(2,2.5)</f>
        <v>2.25</v>
      </c>
      <c r="I51" s="7">
        <v>2.65</v>
      </c>
      <c r="J51" s="9">
        <v>0.98802715600000002</v>
      </c>
      <c r="K51" s="13">
        <v>28.907900000000012</v>
      </c>
      <c r="L51" s="14">
        <v>2.1262817327892601E-14</v>
      </c>
      <c r="M51" s="12">
        <v>26.751384352598169</v>
      </c>
      <c r="N51" s="10">
        <v>9269.5729182703381</v>
      </c>
      <c r="O51" s="10">
        <v>3463.2673049236041</v>
      </c>
      <c r="P51" s="62">
        <v>1480</v>
      </c>
      <c r="Q51" s="62">
        <v>730</v>
      </c>
      <c r="R51" s="62">
        <v>740</v>
      </c>
      <c r="S51" s="7" t="s">
        <v>6</v>
      </c>
    </row>
    <row r="52" spans="1:19" s="7" customFormat="1" ht="13" x14ac:dyDescent="0.3">
      <c r="A52" s="7" t="s">
        <v>53</v>
      </c>
      <c r="B52" s="9">
        <v>-76.191098913999994</v>
      </c>
      <c r="C52" s="9">
        <v>161.966837293</v>
      </c>
      <c r="D52" s="27">
        <v>174.607</v>
      </c>
      <c r="E52" s="56" t="s">
        <v>79</v>
      </c>
      <c r="F52" s="11" t="s">
        <v>69</v>
      </c>
      <c r="G52" s="11" t="s">
        <v>70</v>
      </c>
      <c r="H52" s="12">
        <f>AVERAGE(1,2.5,1.5,4,4,3.5,5)</f>
        <v>3.0714285714285716</v>
      </c>
      <c r="I52" s="7">
        <v>2.65</v>
      </c>
      <c r="J52" s="9">
        <v>0.98802715600000002</v>
      </c>
      <c r="K52" s="13">
        <v>31.826400000000007</v>
      </c>
      <c r="L52" s="14">
        <v>1.1580227892803154E-14</v>
      </c>
      <c r="M52" s="12">
        <v>51.37166517561166</v>
      </c>
      <c r="N52" s="10">
        <v>3296.8497285119179</v>
      </c>
      <c r="O52" s="10">
        <v>3276.3469599387013</v>
      </c>
      <c r="P52" s="62">
        <v>530</v>
      </c>
      <c r="Q52" s="62">
        <v>570</v>
      </c>
      <c r="R52" s="62">
        <v>580</v>
      </c>
      <c r="S52" s="7" t="s">
        <v>6</v>
      </c>
    </row>
    <row r="53" spans="1:19" s="7" customFormat="1" ht="13" x14ac:dyDescent="0.3">
      <c r="A53" s="7" t="s">
        <v>54</v>
      </c>
      <c r="B53" s="9">
        <v>-76.191077409000002</v>
      </c>
      <c r="C53" s="9">
        <v>161.96829354400001</v>
      </c>
      <c r="D53" s="27">
        <v>175.62</v>
      </c>
      <c r="E53" s="56" t="s">
        <v>79</v>
      </c>
      <c r="F53" s="11" t="s">
        <v>69</v>
      </c>
      <c r="G53" s="11" t="s">
        <v>70</v>
      </c>
      <c r="H53" s="12">
        <f>AVERAGE(1.8,1,1.8,2,1.2,1.8,1,2.2,1.2)</f>
        <v>1.5555555555555556</v>
      </c>
      <c r="I53" s="7">
        <v>2.65</v>
      </c>
      <c r="J53" s="9">
        <v>0.99316410399999999</v>
      </c>
      <c r="K53" s="13">
        <v>21.06910000000002</v>
      </c>
      <c r="L53" s="14">
        <v>1.236250814612875E-14</v>
      </c>
      <c r="M53" s="12">
        <v>50.262817889861822</v>
      </c>
      <c r="N53" s="10">
        <v>5608.2416438094979</v>
      </c>
      <c r="O53" s="10">
        <v>5154.0921943564035</v>
      </c>
      <c r="P53" s="62">
        <v>880</v>
      </c>
      <c r="Q53" s="62">
        <v>1030</v>
      </c>
      <c r="R53" s="62">
        <v>1030</v>
      </c>
      <c r="S53" s="7" t="s">
        <v>6</v>
      </c>
    </row>
    <row r="54" spans="1:19" s="7" customFormat="1" ht="12.5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9" s="7" customFormat="1" ht="13" x14ac:dyDescent="0.3">
      <c r="A55" s="55" t="s">
        <v>78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9" s="7" customFormat="1" ht="12.5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9" s="7" customFormat="1" ht="12.5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9" s="7" customFormat="1" ht="12.5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9" s="7" customFormat="1" ht="12.5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9" s="7" customFormat="1" ht="12.5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9" s="7" customFormat="1" ht="12.5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9" s="7" customFormat="1" ht="12.5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>
    <row r="1" spans="1:1" x14ac:dyDescent="0.35">
      <c r="A1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Supplemental Table 1</vt:lpstr>
      <vt:lpstr>G48347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fbkl16</dc:creator>
  <cp:lastModifiedBy>Jennifer Olivarez</cp:lastModifiedBy>
  <dcterms:created xsi:type="dcterms:W3CDTF">2019-10-29T15:55:29Z</dcterms:created>
  <dcterms:modified xsi:type="dcterms:W3CDTF">2020-10-02T20:36:13Z</dcterms:modified>
</cp:coreProperties>
</file>