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5900" tabRatio="785" firstSheet="1" activeTab="9"/>
  </bookViews>
  <sheets>
    <sheet name="Table 1" sheetId="8" r:id="rId1"/>
    <sheet name="DR1-Rocks" sheetId="1" r:id="rId2"/>
    <sheet name="DR2-Conodonts" sheetId="2" r:id="rId3"/>
    <sheet name="DR3-Brachiopods" sheetId="3" r:id="rId4"/>
    <sheet name="DR4-Methods" sheetId="4" r:id="rId5"/>
    <sheet name="DR5-Insolubles" sheetId="5" r:id="rId6"/>
    <sheet name="DR6-Leachate" sheetId="6" r:id="rId7"/>
    <sheet name="DR7-Time Bins" sheetId="9" r:id="rId8"/>
    <sheet name="DR8-TS averages" sheetId="7" r:id="rId9"/>
    <sheet name="DR9-Sr ppm calc" sheetId="10" r:id="rId10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0" l="1"/>
  <c r="F10" i="10"/>
  <c r="B11" i="10"/>
  <c r="C11" i="10"/>
  <c r="B10" i="10"/>
  <c r="C10" i="10"/>
  <c r="D10" i="10"/>
  <c r="E11" i="10"/>
  <c r="G11" i="10"/>
  <c r="D11" i="10"/>
  <c r="F11" i="10"/>
  <c r="E10" i="10"/>
  <c r="V20" i="9"/>
  <c r="U20" i="9"/>
  <c r="T20" i="9"/>
  <c r="R20" i="9"/>
  <c r="Q20" i="9"/>
  <c r="P20" i="9"/>
  <c r="N20" i="9"/>
  <c r="M20" i="9"/>
  <c r="L20" i="9"/>
  <c r="J20" i="9"/>
  <c r="I20" i="9"/>
  <c r="H20" i="9"/>
  <c r="F20" i="9"/>
  <c r="E20" i="9"/>
  <c r="D20" i="9"/>
  <c r="G14" i="6"/>
  <c r="G13" i="6"/>
  <c r="G10" i="6"/>
  <c r="G9" i="6"/>
  <c r="G5" i="6"/>
  <c r="E13" i="5"/>
  <c r="E12" i="5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<sst xmlns="http://schemas.openxmlformats.org/spreadsheetml/2006/main" count="1003" uniqueCount="563">
  <si>
    <t>Age (Ma)</t>
  </si>
  <si>
    <r>
      <t>Uncertainty (x 10</t>
    </r>
    <r>
      <rPr>
        <b/>
        <vertAlign val="superscript"/>
        <sz val="10"/>
        <rFont val="Times New Roman"/>
      </rPr>
      <t>-6</t>
    </r>
    <r>
      <rPr>
        <b/>
        <sz val="10"/>
        <rFont val="Times New Roman"/>
      </rPr>
      <t>)</t>
    </r>
  </si>
  <si>
    <r>
      <t xml:space="preserve">Seawater 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</si>
  <si>
    <r>
      <t>D</t>
    </r>
    <r>
      <rPr>
        <b/>
        <sz val="10"/>
        <rFont val="Times New Roman"/>
      </rPr>
      <t>Sr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</t>
    </r>
    <r>
      <rPr>
        <b/>
        <vertAlign val="superscript"/>
        <sz val="10"/>
        <rFont val="Times New Roman"/>
      </rPr>
      <t>/86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carb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</t>
    </r>
    <r>
      <rPr>
        <b/>
        <vertAlign val="superscript"/>
        <sz val="10"/>
        <rFont val="Times New Roman"/>
      </rPr>
      <t>/86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seawater</t>
    </r>
    <r>
      <rPr>
        <b/>
        <sz val="10"/>
        <rFont val="Times New Roman"/>
      </rPr>
      <t>)</t>
    </r>
  </si>
  <si>
    <r>
      <t xml:space="preserve">Paired </t>
    </r>
    <r>
      <rPr>
        <b/>
        <sz val="10"/>
        <rFont val="Symbol"/>
      </rPr>
      <t>D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 value -(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carb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conodont</t>
    </r>
    <r>
      <rPr>
        <b/>
        <sz val="10"/>
        <rFont val="Times New Roman"/>
      </rPr>
      <t>)</t>
    </r>
  </si>
  <si>
    <t/>
  </si>
  <si>
    <t>4c</t>
  </si>
  <si>
    <t>1b</t>
  </si>
  <si>
    <t>1d</t>
  </si>
  <si>
    <t>Sample ID</t>
  </si>
  <si>
    <t>ppm Sr</t>
  </si>
  <si>
    <t>5b</t>
  </si>
  <si>
    <t>-</t>
  </si>
  <si>
    <t>SP573</t>
  </si>
  <si>
    <t>SP991</t>
  </si>
  <si>
    <t>SP1042</t>
  </si>
  <si>
    <t>SP1200</t>
  </si>
  <si>
    <t>SP1277</t>
  </si>
  <si>
    <t>SP1402</t>
  </si>
  <si>
    <t>SP1540</t>
  </si>
  <si>
    <t>SP1760</t>
  </si>
  <si>
    <t>2a</t>
  </si>
  <si>
    <t>SP1820</t>
  </si>
  <si>
    <t>2b</t>
  </si>
  <si>
    <t>SP1980</t>
  </si>
  <si>
    <t>SP2404</t>
  </si>
  <si>
    <t>2c</t>
  </si>
  <si>
    <t>SP2653</t>
  </si>
  <si>
    <t>SP2848</t>
  </si>
  <si>
    <t>3a</t>
  </si>
  <si>
    <t>SPK4980</t>
  </si>
  <si>
    <t>SPK 4999</t>
  </si>
  <si>
    <t>SPK 5007</t>
  </si>
  <si>
    <t>SPK5011</t>
  </si>
  <si>
    <t>SPK5019</t>
  </si>
  <si>
    <t>SPK 5036</t>
  </si>
  <si>
    <t>SPK 5051</t>
  </si>
  <si>
    <t>SPK5058</t>
  </si>
  <si>
    <t>SPK5063</t>
  </si>
  <si>
    <t>SPK5069</t>
  </si>
  <si>
    <t>SPK5072</t>
  </si>
  <si>
    <t>SPK5074</t>
  </si>
  <si>
    <t>SPK 5078</t>
  </si>
  <si>
    <t>SPK5081</t>
  </si>
  <si>
    <t>SPK5088</t>
  </si>
  <si>
    <t>SPK5090</t>
  </si>
  <si>
    <t>SPK5095</t>
  </si>
  <si>
    <t>SPK5099</t>
  </si>
  <si>
    <t>SPK5101</t>
  </si>
  <si>
    <t>MP 109</t>
  </si>
  <si>
    <t>MP 126</t>
  </si>
  <si>
    <t>MP 139</t>
  </si>
  <si>
    <t>MP 154</t>
  </si>
  <si>
    <t>MP 166</t>
  </si>
  <si>
    <t>MP 170</t>
  </si>
  <si>
    <t>MP 182</t>
  </si>
  <si>
    <t>MP 196</t>
  </si>
  <si>
    <t>MP 225</t>
  </si>
  <si>
    <t>MP 235</t>
  </si>
  <si>
    <t>MP 253</t>
  </si>
  <si>
    <t>MP 261</t>
  </si>
  <si>
    <t>MP 278</t>
  </si>
  <si>
    <t>I-81 2</t>
  </si>
  <si>
    <t>I-81 3</t>
  </si>
  <si>
    <t>I-81 4</t>
  </si>
  <si>
    <t>I-81 5</t>
  </si>
  <si>
    <t>I-81 6</t>
  </si>
  <si>
    <t>I-81 7</t>
  </si>
  <si>
    <t>I-81 8</t>
  </si>
  <si>
    <t>I-81 9</t>
  </si>
  <si>
    <t>I-81 10</t>
  </si>
  <si>
    <t>I-81 12</t>
  </si>
  <si>
    <t>I-81 13</t>
  </si>
  <si>
    <t>I-81 14</t>
  </si>
  <si>
    <r>
      <t xml:space="preserve">Total </t>
    </r>
    <r>
      <rPr>
        <b/>
        <sz val="10"/>
        <rFont val="Symbol"/>
      </rPr>
      <t>D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Sr:</t>
    </r>
  </si>
  <si>
    <t>&lt;.000100</t>
  </si>
  <si>
    <t>&lt;.000200</t>
  </si>
  <si>
    <t>&lt;.000300</t>
  </si>
  <si>
    <t>&lt;.000400</t>
  </si>
  <si>
    <t>&lt;.000500</t>
  </si>
  <si>
    <t>Meters in section</t>
  </si>
  <si>
    <t>Time Slice</t>
  </si>
  <si>
    <t>Antelope Range - CAI: 1-2 (Young et al., 2009)</t>
  </si>
  <si>
    <t>4a</t>
  </si>
  <si>
    <t>4b</t>
  </si>
  <si>
    <t>5a</t>
  </si>
  <si>
    <t>Oklahoma - CAI: 1-2</t>
  </si>
  <si>
    <t>83JD-21</t>
  </si>
  <si>
    <t>83JD-26</t>
  </si>
  <si>
    <t>83JD-30</t>
  </si>
  <si>
    <t>83JD-33</t>
  </si>
  <si>
    <t>83JD-36</t>
  </si>
  <si>
    <t>83JD-39</t>
  </si>
  <si>
    <t>83JD-42</t>
  </si>
  <si>
    <t>83JD-48</t>
  </si>
  <si>
    <t>83JD-54</t>
  </si>
  <si>
    <t>83JD-57</t>
  </si>
  <si>
    <t>83JD-60</t>
  </si>
  <si>
    <t>83JD-63</t>
  </si>
  <si>
    <t>83JD-80</t>
  </si>
  <si>
    <t>83JD-88</t>
  </si>
  <si>
    <t>83JD-98</t>
  </si>
  <si>
    <t>83JD-104</t>
  </si>
  <si>
    <t>83JD-110</t>
  </si>
  <si>
    <t>83JD-120</t>
  </si>
  <si>
    <t>83JD-166</t>
  </si>
  <si>
    <t>83JD-184</t>
  </si>
  <si>
    <t>83JD-211</t>
  </si>
  <si>
    <t>83JE-8</t>
  </si>
  <si>
    <t>83JE-13</t>
  </si>
  <si>
    <t>83JE-33</t>
  </si>
  <si>
    <t>83JE-43</t>
  </si>
  <si>
    <t>83JE-48</t>
  </si>
  <si>
    <t>83JE-66</t>
  </si>
  <si>
    <t>83JE-76</t>
  </si>
  <si>
    <t>83JE-81</t>
  </si>
  <si>
    <t>Clear Spring - CAI: 3-4</t>
  </si>
  <si>
    <t>CS2412</t>
  </si>
  <si>
    <t>CS2420</t>
  </si>
  <si>
    <t>CS2492</t>
  </si>
  <si>
    <t>CS2493</t>
  </si>
  <si>
    <t>CS2628</t>
  </si>
  <si>
    <t>CS2629</t>
  </si>
  <si>
    <t>CS2494</t>
  </si>
  <si>
    <t>CS2496</t>
  </si>
  <si>
    <t>CS2498</t>
  </si>
  <si>
    <t>CS2499</t>
  </si>
  <si>
    <t>CS2500</t>
  </si>
  <si>
    <t>CS2501</t>
  </si>
  <si>
    <t>CS2504</t>
  </si>
  <si>
    <t>CS2512</t>
  </si>
  <si>
    <t>CS2518</t>
  </si>
  <si>
    <t>CS2521</t>
  </si>
  <si>
    <t>CS2532</t>
  </si>
  <si>
    <t>CS2541</t>
  </si>
  <si>
    <t>CS2544</t>
  </si>
  <si>
    <t>CS2549</t>
  </si>
  <si>
    <t>CS2562</t>
  </si>
  <si>
    <t>CS2584</t>
  </si>
  <si>
    <t>CS2599</t>
  </si>
  <si>
    <t>Rocky Gap - CAI: 3-4</t>
  </si>
  <si>
    <t>1c</t>
  </si>
  <si>
    <t>Roaring Spring and Union Furnace (Central PA) - CAI: 3-4.5</t>
  </si>
  <si>
    <t>RS-6449</t>
  </si>
  <si>
    <t>3b</t>
  </si>
  <si>
    <t>RS-6446</t>
  </si>
  <si>
    <t>RS-6443</t>
  </si>
  <si>
    <t>RS-6438</t>
  </si>
  <si>
    <t>RS-6435</t>
  </si>
  <si>
    <t>RS-6434</t>
  </si>
  <si>
    <t>RS-6430</t>
  </si>
  <si>
    <t>RS-6428</t>
  </si>
  <si>
    <t>NEQ-60</t>
  </si>
  <si>
    <t>RS-6416</t>
  </si>
  <si>
    <t>NEQ-45</t>
  </si>
  <si>
    <t>RS-6410</t>
  </si>
  <si>
    <t>RS-6409</t>
  </si>
  <si>
    <t>RS-6406</t>
  </si>
  <si>
    <t>RS-6632</t>
  </si>
  <si>
    <t>RS-6368</t>
  </si>
  <si>
    <t>RS-6634</t>
  </si>
  <si>
    <t>RS-6374</t>
  </si>
  <si>
    <t>RS-6376</t>
  </si>
  <si>
    <t>RS-6378</t>
  </si>
  <si>
    <t>RS-6380</t>
  </si>
  <si>
    <t>RS-6386</t>
  </si>
  <si>
    <t>RS-6389</t>
  </si>
  <si>
    <t>RS-6392</t>
  </si>
  <si>
    <t>RS-6394</t>
  </si>
  <si>
    <t>RS-6396</t>
  </si>
  <si>
    <t>RS-6400</t>
  </si>
  <si>
    <t>NEQ+37</t>
  </si>
  <si>
    <t>UF-6364</t>
  </si>
  <si>
    <t>UF-6362</t>
  </si>
  <si>
    <t>UF-6358</t>
  </si>
  <si>
    <t>UF-6354</t>
  </si>
  <si>
    <t>UF-6349</t>
  </si>
  <si>
    <t>UF-6345</t>
  </si>
  <si>
    <t>UF-6341</t>
  </si>
  <si>
    <t>UF-6337</t>
  </si>
  <si>
    <t>UF-6333</t>
  </si>
  <si>
    <t>UF-6329</t>
  </si>
  <si>
    <t>UF-6323</t>
  </si>
  <si>
    <t>UF-6322</t>
  </si>
  <si>
    <t>UF-6321</t>
  </si>
  <si>
    <t>UF-6314</t>
  </si>
  <si>
    <t>UF-6313</t>
  </si>
  <si>
    <t>Shingle Pass - CAI: 3.5-4</t>
  </si>
  <si>
    <t>SP-82</t>
  </si>
  <si>
    <t>SP300</t>
  </si>
  <si>
    <t>SP-630</t>
  </si>
  <si>
    <t>SP-2620</t>
  </si>
  <si>
    <t>Meiklejohn Peak - CAI: 4-5</t>
  </si>
  <si>
    <t>MP-164</t>
  </si>
  <si>
    <t>MP 207</t>
  </si>
  <si>
    <t>MP-219</t>
  </si>
  <si>
    <t>MP-245</t>
  </si>
  <si>
    <t>MP-255</t>
  </si>
  <si>
    <t>MP-269</t>
  </si>
  <si>
    <t>MP-270</t>
  </si>
  <si>
    <t>Interstate 81 - CAI: 4-5</t>
  </si>
  <si>
    <t>I-81 1</t>
  </si>
  <si>
    <t>Total:</t>
  </si>
  <si>
    <r>
      <t xml:space="preserve">seawater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value, and the Δ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 xml:space="preserve">Sr from the eight studied sections.  </t>
    </r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</si>
  <si>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 Conodont</t>
    </r>
  </si>
  <si>
    <t># of elements</t>
  </si>
  <si>
    <t>Weight (mg)</t>
  </si>
  <si>
    <r>
      <t xml:space="preserve">Corrected 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 conodont</t>
    </r>
  </si>
  <si>
    <r>
      <t>D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 xml:space="preserve">conodont </t>
    </r>
    <r>
      <rPr>
        <b/>
        <sz val="10"/>
        <rFont val="Times New Roman"/>
      </rPr>
      <t>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conodont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seawater</t>
    </r>
    <r>
      <rPr>
        <b/>
        <sz val="10"/>
        <rFont val="Times New Roman"/>
      </rPr>
      <t>)</t>
    </r>
  </si>
  <si>
    <r>
      <t xml:space="preserve">Paired </t>
    </r>
    <r>
      <rPr>
        <b/>
        <sz val="10"/>
        <rFont val="Symbol"/>
      </rPr>
      <t>D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 value -(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conodont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seawater</t>
    </r>
    <r>
      <rPr>
        <b/>
        <sz val="10"/>
        <rFont val="Times New Roman"/>
      </rPr>
      <t>)</t>
    </r>
  </si>
  <si>
    <t>5-15-78Qc</t>
  </si>
  <si>
    <t>5-15-78Pc</t>
  </si>
  <si>
    <t>5-25-82Ac</t>
  </si>
  <si>
    <t>5-25-82Jc</t>
  </si>
  <si>
    <t>5-25-82Nc</t>
  </si>
  <si>
    <t>5-25-82Rc</t>
  </si>
  <si>
    <t>5-25-82Uc</t>
  </si>
  <si>
    <t>5-25-82ABc</t>
  </si>
  <si>
    <t>8-8-75Bc</t>
  </si>
  <si>
    <t>5-25-82AIc</t>
  </si>
  <si>
    <t>5-25-82AIbc</t>
  </si>
  <si>
    <t>5-25-82AKc</t>
  </si>
  <si>
    <t>5-26-82Ac</t>
  </si>
  <si>
    <t>5-26-82Mc</t>
  </si>
  <si>
    <t>8-8-75Fc</t>
  </si>
  <si>
    <t>8-8-75Fbc</t>
  </si>
  <si>
    <t>5-26-82ASc</t>
  </si>
  <si>
    <t>8-8-75Ic</t>
  </si>
  <si>
    <t>5-15-78Jc</t>
  </si>
  <si>
    <t>72SB-13c</t>
  </si>
  <si>
    <t>72SB-139c</t>
  </si>
  <si>
    <t>72SB-239c</t>
  </si>
  <si>
    <t>72SB-365c</t>
  </si>
  <si>
    <t>72SC-120c</t>
  </si>
  <si>
    <t>72SC-220c</t>
  </si>
  <si>
    <t>72SC-390c</t>
  </si>
  <si>
    <t>72SC-500c</t>
  </si>
  <si>
    <t>72SC-630c</t>
  </si>
  <si>
    <t>83JD-20c</t>
  </si>
  <si>
    <t>83JD-21c</t>
  </si>
  <si>
    <t>83JD-26c</t>
  </si>
  <si>
    <t>83-JD-26bc</t>
  </si>
  <si>
    <t>83JD-33c</t>
  </si>
  <si>
    <t>83JD-42c</t>
  </si>
  <si>
    <t>83JD-80c</t>
  </si>
  <si>
    <t>83JD-104c</t>
  </si>
  <si>
    <t>83JD-110c</t>
  </si>
  <si>
    <t>83JD-120c</t>
  </si>
  <si>
    <t>83JD-166c</t>
  </si>
  <si>
    <t>83JD-184c</t>
  </si>
  <si>
    <t>83-JD-184bc</t>
  </si>
  <si>
    <t>83JD-191c</t>
  </si>
  <si>
    <t>83JD-211c</t>
  </si>
  <si>
    <t>83JE-0.8c</t>
  </si>
  <si>
    <t>83JE-5.6c</t>
  </si>
  <si>
    <t>83JE-18.5c</t>
  </si>
  <si>
    <t>83JE-33c</t>
  </si>
  <si>
    <t>83JE-66c</t>
  </si>
  <si>
    <t>83JE-81c</t>
  </si>
  <si>
    <t>I70-9c</t>
  </si>
  <si>
    <t>I70-20c</t>
  </si>
  <si>
    <t>I70-20bc</t>
  </si>
  <si>
    <t>I70-30.2c</t>
  </si>
  <si>
    <t>I70-30.2bc</t>
  </si>
  <si>
    <t>CS-50c</t>
  </si>
  <si>
    <t>CS-90c</t>
  </si>
  <si>
    <t>CS-122c</t>
  </si>
  <si>
    <t>CS-130c</t>
  </si>
  <si>
    <t>I70-140c</t>
  </si>
  <si>
    <t>I70-146c</t>
  </si>
  <si>
    <t>I70-152c</t>
  </si>
  <si>
    <t>I70-166c</t>
  </si>
  <si>
    <t>I70-220c</t>
  </si>
  <si>
    <t>I70-240c</t>
  </si>
  <si>
    <t>I70-240bc</t>
  </si>
  <si>
    <t>I70-250c</t>
  </si>
  <si>
    <t>I70-260c</t>
  </si>
  <si>
    <t>I70-270c</t>
  </si>
  <si>
    <t>I70-280c</t>
  </si>
  <si>
    <t>I70-290c</t>
  </si>
  <si>
    <t>I70-300c</t>
  </si>
  <si>
    <t>I70-300bc</t>
  </si>
  <si>
    <t>I70-310c</t>
  </si>
  <si>
    <t>I70-320c</t>
  </si>
  <si>
    <t>I70-330c</t>
  </si>
  <si>
    <t>I70-332c</t>
  </si>
  <si>
    <t>I70-435.4c</t>
  </si>
  <si>
    <t>Rocky Gap - CAI: 3-4 (this study)</t>
  </si>
  <si>
    <t>RG-9c</t>
  </si>
  <si>
    <t>RG-20c</t>
  </si>
  <si>
    <t>RG-42c</t>
  </si>
  <si>
    <t>RG-59c</t>
  </si>
  <si>
    <t>RG-70c</t>
  </si>
  <si>
    <t>RG5c</t>
  </si>
  <si>
    <t>RG6.5c</t>
  </si>
  <si>
    <t>RG8c</t>
  </si>
  <si>
    <t>RG13.65c</t>
  </si>
  <si>
    <t>RG14.45c</t>
  </si>
  <si>
    <t>RG5'-14.45c</t>
  </si>
  <si>
    <t>RG-15c</t>
  </si>
  <si>
    <t>RG-71c</t>
  </si>
  <si>
    <t>RG-130c</t>
  </si>
  <si>
    <t>RG-159c</t>
  </si>
  <si>
    <t>RG-191c</t>
  </si>
  <si>
    <t>RG-219c</t>
  </si>
  <si>
    <t>Roaring Spring and Union Furnace (Central PA) - CAI: 3-4.5 (this study)</t>
    <phoneticPr fontId="0" type="noConversion"/>
  </si>
  <si>
    <t>NEQ-210c</t>
  </si>
  <si>
    <t>NEQ-195c</t>
  </si>
  <si>
    <t>NEQ-75c</t>
  </si>
  <si>
    <t>NEQ-60c</t>
  </si>
  <si>
    <t>NEQ-45c</t>
  </si>
  <si>
    <t>NEQ+16c</t>
  </si>
  <si>
    <t>NEQ+37c</t>
  </si>
  <si>
    <t>UF-1c</t>
  </si>
  <si>
    <t>UF-9c</t>
  </si>
  <si>
    <t>UF-15c</t>
  </si>
  <si>
    <t>UF-22Grc</t>
  </si>
  <si>
    <t>SP300c</t>
  </si>
  <si>
    <t>SP573c</t>
  </si>
  <si>
    <t>SP991c</t>
  </si>
  <si>
    <t>SP1042c</t>
  </si>
  <si>
    <t>SP1200c</t>
  </si>
  <si>
    <t>SP1277c</t>
  </si>
  <si>
    <t>SP1402c</t>
  </si>
  <si>
    <t>SP1540c</t>
  </si>
  <si>
    <t>SP1760c</t>
  </si>
  <si>
    <t>SP1820c</t>
  </si>
  <si>
    <t>SP1980c</t>
  </si>
  <si>
    <t>SP2404c</t>
  </si>
  <si>
    <t>SP2653c</t>
  </si>
  <si>
    <t>SP2848c</t>
  </si>
  <si>
    <t>SP-93c</t>
  </si>
  <si>
    <t>SP-212c</t>
  </si>
  <si>
    <t>SP-237c</t>
  </si>
  <si>
    <t>SP-248.5c</t>
  </si>
  <si>
    <t>SP-290bc</t>
  </si>
  <si>
    <t>SP-366c</t>
  </si>
  <si>
    <t>MP-18c</t>
  </si>
  <si>
    <t>5-8-78-Oc</t>
  </si>
  <si>
    <t>5-8-78-Ic</t>
  </si>
  <si>
    <t>5-8-78-Hc</t>
  </si>
  <si>
    <t>5-7-78-Qc</t>
  </si>
  <si>
    <t>5-7-78-Mc</t>
  </si>
  <si>
    <t>5-7-78-Lc</t>
  </si>
  <si>
    <t>Interstate 81 - CAI: 4-5 (this study)</t>
  </si>
  <si>
    <t>I-81 1c</t>
  </si>
  <si>
    <t>I-81 4c</t>
  </si>
  <si>
    <t>I-81 10c</t>
  </si>
  <si>
    <t>I-81 13c</t>
  </si>
  <si>
    <t>SP-165.5c</t>
  </si>
  <si>
    <t xml:space="preserve">* - meters in section cannot be directly tied into bulk carbonate meters in section because field studies were conducted at separate times and no painted section exists to directly </t>
  </si>
  <si>
    <t>tie samples together</t>
  </si>
  <si>
    <t>Sample ID</t>
    <phoneticPr fontId="4" type="noConversion"/>
  </si>
  <si>
    <t>Meters in section</t>
    <phoneticPr fontId="4" type="noConversion"/>
  </si>
  <si>
    <t>ppm Sr</t>
    <phoneticPr fontId="4" type="noConversion"/>
  </si>
  <si>
    <r>
      <t>B-2739</t>
    </r>
    <r>
      <rPr>
        <vertAlign val="superscript"/>
        <sz val="10"/>
        <rFont val="Times New Roman"/>
      </rPr>
      <t>1</t>
    </r>
  </si>
  <si>
    <t xml:space="preserve">Shingle Pass </t>
    <phoneticPr fontId="4" type="noConversion"/>
  </si>
  <si>
    <r>
      <t>SP-165.5</t>
    </r>
    <r>
      <rPr>
        <vertAlign val="superscript"/>
        <sz val="10"/>
        <rFont val="Times New Roman"/>
      </rPr>
      <t>2</t>
    </r>
  </si>
  <si>
    <t xml:space="preserve">Oklahoma </t>
  </si>
  <si>
    <t>O-7038</t>
  </si>
  <si>
    <t>O-7041</t>
  </si>
  <si>
    <t>O-7061</t>
  </si>
  <si>
    <t>16*</t>
  </si>
  <si>
    <t xml:space="preserve">Shingle Pass </t>
  </si>
  <si>
    <t>S-7597</t>
  </si>
  <si>
    <t>S-5096</t>
  </si>
  <si>
    <t>* altered</t>
  </si>
  <si>
    <r>
      <t xml:space="preserve"> yielded the least radiogenic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value.</t>
    </r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</si>
  <si>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test</t>
    </r>
  </si>
  <si>
    <r>
      <t>Difference            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test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control</t>
    </r>
    <r>
      <rPr>
        <b/>
        <sz val="10"/>
        <rFont val="Times New Roman"/>
      </rPr>
      <t>)</t>
    </r>
  </si>
  <si>
    <t>SP-300 = 0.709038 (control)</t>
  </si>
  <si>
    <t>SP-300a</t>
  </si>
  <si>
    <t>SP-300b</t>
  </si>
  <si>
    <t>SP-300c</t>
  </si>
  <si>
    <t>SP-300d</t>
  </si>
  <si>
    <t>SP-300e</t>
  </si>
  <si>
    <t>SP-300f</t>
  </si>
  <si>
    <t>SP-991 = 0.710489 (control)</t>
  </si>
  <si>
    <t>SP-991a</t>
  </si>
  <si>
    <t>SP-991b</t>
  </si>
  <si>
    <t>SP-991c</t>
  </si>
  <si>
    <t>SP-991d</t>
  </si>
  <si>
    <t>SP-991e</t>
  </si>
  <si>
    <t>SP-991f</t>
  </si>
  <si>
    <t>SP-2848 = 0.709116 (control)</t>
  </si>
  <si>
    <t>SP-2848a</t>
  </si>
  <si>
    <t>SP-2848b</t>
  </si>
  <si>
    <t>SP-2848c</t>
  </si>
  <si>
    <t>SP-2848d</t>
  </si>
  <si>
    <t>SP-2848e</t>
  </si>
  <si>
    <t>SP-2848f</t>
  </si>
  <si>
    <r>
      <t>a = No NH</t>
    </r>
    <r>
      <rPr>
        <vertAlign val="subscript"/>
        <sz val="10"/>
        <rFont val="Times New Roman"/>
      </rPr>
      <t xml:space="preserve">4 </t>
    </r>
    <r>
      <rPr>
        <sz val="10"/>
        <rFont val="Times New Roman"/>
      </rPr>
      <t>acetate rinse 4% acetic acid digestion</t>
    </r>
  </si>
  <si>
    <r>
      <t>b = Only one 10 min NH</t>
    </r>
    <r>
      <rPr>
        <vertAlign val="subscript"/>
        <sz val="10"/>
        <rFont val="Times New Roman"/>
      </rPr>
      <t>4</t>
    </r>
    <r>
      <rPr>
        <sz val="10"/>
        <rFont val="Times New Roman"/>
      </rPr>
      <t xml:space="preserve"> acetate rinse 4% acetic acid digestion</t>
    </r>
  </si>
  <si>
    <r>
      <t>c = 20/10/5 minute NH</t>
    </r>
    <r>
      <rPr>
        <vertAlign val="subscript"/>
        <sz val="10"/>
        <rFont val="Times New Roman"/>
      </rPr>
      <t>4</t>
    </r>
    <r>
      <rPr>
        <sz val="10"/>
        <rFont val="Times New Roman"/>
      </rPr>
      <t xml:space="preserve"> acetate rinses, 1% acetic acid leach</t>
    </r>
  </si>
  <si>
    <t>d = 4% acetic acid digestion of method c</t>
  </si>
  <si>
    <r>
      <t>e = 20/10/5 minute NH</t>
    </r>
    <r>
      <rPr>
        <vertAlign val="subscript"/>
        <sz val="10"/>
        <rFont val="Times New Roman"/>
      </rPr>
      <t>4</t>
    </r>
    <r>
      <rPr>
        <sz val="10"/>
        <rFont val="Times New Roman"/>
      </rPr>
      <t xml:space="preserve"> acetate rinses, 4% acetic acid leach</t>
    </r>
  </si>
  <si>
    <t>f = 8% acetic acid digestion of method b</t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</si>
  <si>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residue</t>
    </r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</si>
  <si>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carb</t>
    </r>
  </si>
  <si>
    <r>
      <t>Residue difference                   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residue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carb</t>
    </r>
    <r>
      <rPr>
        <b/>
        <sz val="10"/>
        <rFont val="Times New Roman"/>
      </rPr>
      <t>)</t>
    </r>
  </si>
  <si>
    <r>
      <t xml:space="preserve"> </t>
    </r>
    <r>
      <rPr>
        <b/>
        <sz val="10"/>
        <rFont val="Symbol"/>
      </rPr>
      <t>D</t>
    </r>
    <r>
      <rPr>
        <b/>
        <sz val="10"/>
        <rFont val="Times New Roman"/>
      </rPr>
      <t xml:space="preserve"> Residue                           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residue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seawater</t>
    </r>
    <r>
      <rPr>
        <b/>
        <sz val="10"/>
        <rFont val="Times New Roman"/>
      </rPr>
      <t>)</t>
    </r>
  </si>
  <si>
    <t>SP300res</t>
    <phoneticPr fontId="4" type="noConversion"/>
  </si>
  <si>
    <t>SP1042res</t>
    <phoneticPr fontId="4" type="noConversion"/>
  </si>
  <si>
    <t>SP1760res</t>
    <phoneticPr fontId="4" type="noConversion"/>
  </si>
  <si>
    <t>SP2404res</t>
    <phoneticPr fontId="4" type="noConversion"/>
  </si>
  <si>
    <t>SPK5088res</t>
    <phoneticPr fontId="4" type="noConversion"/>
  </si>
  <si>
    <t>SPK5101res</t>
    <phoneticPr fontId="4" type="noConversion"/>
  </si>
  <si>
    <t>Antelope Range</t>
    <phoneticPr fontId="4" type="noConversion"/>
  </si>
  <si>
    <t xml:space="preserve">Note: Residue samples were unspiked and measured in static multicollection mode for a total of 100 ratios </t>
    <phoneticPr fontId="4" type="noConversion"/>
  </si>
  <si>
    <r>
      <t xml:space="preserve">can affect the conodont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 xml:space="preserve">Sr value (see supplement for description of leachate methods).  </t>
    </r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</si>
  <si>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leachate</t>
    </r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</si>
  <si>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conodont</t>
    </r>
  </si>
  <si>
    <t>Oklahoma</t>
    <phoneticPr fontId="4" type="noConversion"/>
  </si>
  <si>
    <t>83-JD-26L</t>
    <phoneticPr fontId="4" type="noConversion"/>
  </si>
  <si>
    <r>
      <t>83-JD-184L</t>
    </r>
    <r>
      <rPr>
        <vertAlign val="superscript"/>
        <sz val="10"/>
        <rFont val="Times New Roman"/>
      </rPr>
      <t>1</t>
    </r>
  </si>
  <si>
    <t>-</t>
    <phoneticPr fontId="4" type="noConversion"/>
  </si>
  <si>
    <t>8-8-75FL</t>
    <phoneticPr fontId="4" type="noConversion"/>
  </si>
  <si>
    <t>5-25-82-AIL</t>
    <phoneticPr fontId="4" type="noConversion"/>
  </si>
  <si>
    <t>Clear Spring</t>
    <phoneticPr fontId="4" type="noConversion"/>
  </si>
  <si>
    <t>I70-240L</t>
    <phoneticPr fontId="4" type="noConversion"/>
  </si>
  <si>
    <t>I70-300L</t>
    <phoneticPr fontId="4" type="noConversion"/>
  </si>
  <si>
    <r>
      <t xml:space="preserve">1 </t>
    </r>
    <r>
      <rPr>
        <sz val="10"/>
        <rFont val="Times New Roman"/>
      </rPr>
      <t>= did not yield enough Sr to analyze</t>
    </r>
  </si>
  <si>
    <t>Brachiopods</t>
    <phoneticPr fontId="4" type="noConversion"/>
  </si>
  <si>
    <t>Conodonts</t>
    <phoneticPr fontId="4" type="noConversion"/>
  </si>
  <si>
    <r>
      <t xml:space="preserve">Bulk Carbonate </t>
    </r>
    <r>
      <rPr>
        <sz val="12"/>
        <color theme="1"/>
        <rFont val="Calibri"/>
        <family val="2"/>
        <charset val="136"/>
        <scheme val="minor"/>
      </rPr>
      <t>(&gt;300 ppm Sr)</t>
    </r>
  </si>
  <si>
    <t>Low CAI (1-2)</t>
    <phoneticPr fontId="4" type="noConversion"/>
  </si>
  <si>
    <t xml:space="preserve">Intermediate (sections with CAI values </t>
    <phoneticPr fontId="4" type="noConversion"/>
  </si>
  <si>
    <t xml:space="preserve"> (from Shields et al., 2003)</t>
  </si>
  <si>
    <t>≤3 and [Sr] = 130-300 ppm)</t>
    <phoneticPr fontId="4" type="noConversion"/>
  </si>
  <si>
    <t>Mid-age of Time Slice (Ma)</t>
    <phoneticPr fontId="4" type="noConversion"/>
  </si>
  <si>
    <r>
      <t>87</t>
    </r>
    <r>
      <rPr>
        <b/>
        <sz val="10"/>
        <rFont val="Verdana"/>
      </rPr>
      <t>Sr/</t>
    </r>
    <r>
      <rPr>
        <b/>
        <vertAlign val="superscript"/>
        <sz val="10"/>
        <rFont val="Verdana"/>
      </rPr>
      <t>86</t>
    </r>
    <r>
      <rPr>
        <b/>
        <sz val="10"/>
        <rFont val="Verdana"/>
      </rPr>
      <t>Sr mean</t>
    </r>
  </si>
  <si>
    <r>
      <t>1</t>
    </r>
    <r>
      <rPr>
        <b/>
        <sz val="10"/>
        <rFont val="Symbol"/>
      </rPr>
      <t>s</t>
    </r>
    <r>
      <rPr>
        <b/>
        <sz val="10"/>
        <rFont val="Verdana"/>
      </rPr>
      <t xml:space="preserve">                   x 10</t>
    </r>
    <r>
      <rPr>
        <b/>
        <vertAlign val="superscript"/>
        <sz val="10"/>
        <rFont val="Verdana"/>
      </rPr>
      <t>-6</t>
    </r>
  </si>
  <si>
    <r>
      <t>D</t>
    </r>
    <r>
      <rPr>
        <b/>
        <vertAlign val="superscript"/>
        <sz val="10"/>
        <rFont val="Verdana"/>
      </rPr>
      <t>87</t>
    </r>
    <r>
      <rPr>
        <b/>
        <sz val="10"/>
        <rFont val="Verdana"/>
      </rPr>
      <t>Sr/</t>
    </r>
    <r>
      <rPr>
        <b/>
        <vertAlign val="superscript"/>
        <sz val="10"/>
        <rFont val="Verdana"/>
      </rPr>
      <t>86</t>
    </r>
    <r>
      <rPr>
        <b/>
        <sz val="10"/>
        <rFont val="Verdana"/>
      </rPr>
      <t>Sr mean</t>
    </r>
    <r>
      <rPr>
        <b/>
        <vertAlign val="superscript"/>
        <sz val="10"/>
        <rFont val="Verdana"/>
      </rPr>
      <t>1</t>
    </r>
    <r>
      <rPr>
        <b/>
        <sz val="10"/>
        <rFont val="Verdana"/>
      </rPr>
      <t xml:space="preserve">       x 10</t>
    </r>
    <r>
      <rPr>
        <b/>
        <vertAlign val="superscript"/>
        <sz val="10"/>
        <rFont val="Verdana"/>
      </rPr>
      <t>-6</t>
    </r>
  </si>
  <si>
    <t>n</t>
    <phoneticPr fontId="4" type="noConversion"/>
  </si>
  <si>
    <r>
      <t>D</t>
    </r>
    <r>
      <rPr>
        <b/>
        <vertAlign val="superscript"/>
        <sz val="10"/>
        <rFont val="Verdana"/>
      </rPr>
      <t>87</t>
    </r>
    <r>
      <rPr>
        <b/>
        <sz val="10"/>
        <rFont val="Verdana"/>
      </rPr>
      <t>Sr/</t>
    </r>
    <r>
      <rPr>
        <b/>
        <vertAlign val="superscript"/>
        <sz val="10"/>
        <rFont val="Verdana"/>
      </rPr>
      <t>86</t>
    </r>
    <r>
      <rPr>
        <b/>
        <sz val="10"/>
        <rFont val="Verdana"/>
      </rPr>
      <t>Sr mean</t>
    </r>
    <r>
      <rPr>
        <b/>
        <vertAlign val="superscript"/>
        <sz val="10"/>
        <rFont val="Verdana"/>
      </rPr>
      <t xml:space="preserve">1             </t>
    </r>
    <r>
      <rPr>
        <b/>
        <sz val="10"/>
        <rFont val="Verdana"/>
      </rPr>
      <t>x 10</t>
    </r>
    <r>
      <rPr>
        <b/>
        <vertAlign val="superscript"/>
        <sz val="10"/>
        <rFont val="Verdana"/>
      </rPr>
      <t>-6</t>
    </r>
  </si>
  <si>
    <r>
      <t>D</t>
    </r>
    <r>
      <rPr>
        <b/>
        <vertAlign val="superscript"/>
        <sz val="10"/>
        <rFont val="Verdana"/>
      </rPr>
      <t>87</t>
    </r>
    <r>
      <rPr>
        <b/>
        <sz val="10"/>
        <rFont val="Verdana"/>
      </rPr>
      <t>Sr/</t>
    </r>
    <r>
      <rPr>
        <b/>
        <vertAlign val="superscript"/>
        <sz val="10"/>
        <rFont val="Verdana"/>
      </rPr>
      <t>86</t>
    </r>
    <r>
      <rPr>
        <b/>
        <sz val="10"/>
        <rFont val="Verdana"/>
      </rPr>
      <t>Sr mean</t>
    </r>
    <r>
      <rPr>
        <b/>
        <vertAlign val="superscript"/>
        <sz val="10"/>
        <rFont val="Verdana"/>
      </rPr>
      <t xml:space="preserve">1          </t>
    </r>
    <r>
      <rPr>
        <b/>
        <sz val="10"/>
        <rFont val="Verdana"/>
      </rPr>
      <t>x</t>
    </r>
    <r>
      <rPr>
        <b/>
        <vertAlign val="superscript"/>
        <sz val="10"/>
        <rFont val="Verdana"/>
      </rPr>
      <t xml:space="preserve"> </t>
    </r>
    <r>
      <rPr>
        <b/>
        <sz val="10"/>
        <rFont val="Verdana"/>
      </rPr>
      <t>10</t>
    </r>
    <r>
      <rPr>
        <b/>
        <vertAlign val="superscript"/>
        <sz val="10"/>
        <rFont val="Verdana"/>
      </rPr>
      <t>-6</t>
    </r>
  </si>
  <si>
    <r>
      <t>D</t>
    </r>
    <r>
      <rPr>
        <b/>
        <vertAlign val="superscript"/>
        <sz val="10"/>
        <rFont val="Verdana"/>
      </rPr>
      <t>87</t>
    </r>
    <r>
      <rPr>
        <b/>
        <sz val="10"/>
        <rFont val="Verdana"/>
      </rPr>
      <t>Sr/</t>
    </r>
    <r>
      <rPr>
        <b/>
        <vertAlign val="superscript"/>
        <sz val="10"/>
        <rFont val="Verdana"/>
      </rPr>
      <t>86</t>
    </r>
    <r>
      <rPr>
        <b/>
        <sz val="10"/>
        <rFont val="Verdana"/>
      </rPr>
      <t>Sr mean</t>
    </r>
    <r>
      <rPr>
        <b/>
        <vertAlign val="superscript"/>
        <sz val="10"/>
        <rFont val="Verdana"/>
      </rPr>
      <t xml:space="preserve">1          </t>
    </r>
    <r>
      <rPr>
        <b/>
        <sz val="10"/>
        <rFont val="Verdana"/>
      </rPr>
      <t>x 10</t>
    </r>
    <r>
      <rPr>
        <b/>
        <vertAlign val="superscript"/>
        <sz val="10"/>
        <rFont val="Verdana"/>
      </rPr>
      <t>-6</t>
    </r>
  </si>
  <si>
    <t>1a</t>
  </si>
  <si>
    <r>
      <t>0.710126</t>
    </r>
    <r>
      <rPr>
        <vertAlign val="superscript"/>
        <sz val="10"/>
        <rFont val="Verdana"/>
      </rPr>
      <t>*</t>
    </r>
  </si>
  <si>
    <r>
      <t>0.708765</t>
    </r>
    <r>
      <rPr>
        <vertAlign val="superscript"/>
        <sz val="10"/>
        <rFont val="Verdana"/>
      </rPr>
      <t>*</t>
    </r>
  </si>
  <si>
    <t>Avg.</t>
    <phoneticPr fontId="4" type="noConversion"/>
  </si>
  <si>
    <t>Total</t>
    <phoneticPr fontId="4" type="noConversion"/>
  </si>
  <si>
    <r>
      <t>Avg.</t>
    </r>
    <r>
      <rPr>
        <b/>
        <vertAlign val="superscript"/>
        <sz val="10"/>
        <rFont val="Verdana"/>
      </rPr>
      <t>2</t>
    </r>
  </si>
  <si>
    <t>Avg.</t>
  </si>
  <si>
    <r>
      <t>*</t>
    </r>
    <r>
      <rPr>
        <sz val="12"/>
        <color theme="1"/>
        <rFont val="Calibri"/>
        <family val="2"/>
        <charset val="136"/>
        <scheme val="minor"/>
      </rPr>
      <t xml:space="preserve">- excludes outlier values </t>
    </r>
  </si>
  <si>
    <r>
      <t xml:space="preserve">2 </t>
    </r>
    <r>
      <rPr>
        <sz val="12"/>
        <color theme="1"/>
        <rFont val="Calibri"/>
        <family val="2"/>
        <charset val="136"/>
        <scheme val="minor"/>
      </rPr>
      <t>- Averages do not include values from Time Slices with only one value.</t>
    </r>
  </si>
  <si>
    <t>for conodont, brachiopod, and bulk carbonate compared to Neoproterozoic bulk carbonate samples</t>
    <phoneticPr fontId="4" type="noConversion"/>
  </si>
  <si>
    <t>Material</t>
    <phoneticPr fontId="4" type="noConversion"/>
  </si>
  <si>
    <r>
      <t>Average of 1</t>
    </r>
    <r>
      <rPr>
        <b/>
        <sz val="12"/>
        <rFont val="Symbol"/>
      </rPr>
      <t>s</t>
    </r>
    <r>
      <rPr>
        <b/>
        <sz val="12"/>
        <rFont val="Verdana"/>
      </rPr>
      <t xml:space="preserve"> (uncertainty) values for all age-binned samples (x 10</t>
    </r>
    <r>
      <rPr>
        <b/>
        <vertAlign val="superscript"/>
        <sz val="12"/>
        <rFont val="Verdana"/>
      </rPr>
      <t>-6</t>
    </r>
    <r>
      <rPr>
        <b/>
        <sz val="12"/>
        <rFont val="Verdana"/>
      </rPr>
      <t>)</t>
    </r>
  </si>
  <si>
    <r>
      <t>D</t>
    </r>
    <r>
      <rPr>
        <b/>
        <vertAlign val="superscript"/>
        <sz val="12"/>
        <rFont val="Verdana"/>
      </rPr>
      <t>87</t>
    </r>
    <r>
      <rPr>
        <b/>
        <sz val="12"/>
        <rFont val="Verdana"/>
      </rPr>
      <t>Sr/</t>
    </r>
    <r>
      <rPr>
        <b/>
        <vertAlign val="superscript"/>
        <sz val="12"/>
        <rFont val="Verdana"/>
      </rPr>
      <t>86</t>
    </r>
    <r>
      <rPr>
        <b/>
        <sz val="12"/>
        <rFont val="Verdana"/>
      </rPr>
      <t>Sr mean</t>
    </r>
    <r>
      <rPr>
        <b/>
        <vertAlign val="superscript"/>
        <sz val="12"/>
        <rFont val="Verdana"/>
      </rPr>
      <t>1</t>
    </r>
    <r>
      <rPr>
        <b/>
        <sz val="12"/>
        <rFont val="Verdana"/>
      </rPr>
      <t xml:space="preserve">       (x 10</t>
    </r>
    <r>
      <rPr>
        <b/>
        <vertAlign val="superscript"/>
        <sz val="12"/>
        <rFont val="Verdana"/>
      </rPr>
      <t>-6</t>
    </r>
    <r>
      <rPr>
        <b/>
        <sz val="12"/>
        <rFont val="Verdana"/>
      </rPr>
      <t>)</t>
    </r>
  </si>
  <si>
    <t xml:space="preserve">n                                              </t>
    <phoneticPr fontId="4" type="noConversion"/>
  </si>
  <si>
    <t>Ordovician Conodonts</t>
    <phoneticPr fontId="4" type="noConversion"/>
  </si>
  <si>
    <t>Ordovician Brachiopods</t>
    <phoneticPr fontId="4" type="noConversion"/>
  </si>
  <si>
    <t>Ordovician Bulk carbonate:</t>
    <phoneticPr fontId="4" type="noConversion"/>
  </si>
  <si>
    <t>Sr ppm &gt;300 ppm</t>
    <phoneticPr fontId="4" type="noConversion"/>
  </si>
  <si>
    <t>Low CAI (1-2)</t>
    <phoneticPr fontId="4" type="noConversion"/>
  </si>
  <si>
    <t>Intermediate (sections with CAI values ≤3 and [Sr] = 130-300 ppm)</t>
    <phoneticPr fontId="4" type="noConversion"/>
  </si>
  <si>
    <t>Neoproterozoic Bulk carbonate</t>
    <phoneticPr fontId="4" type="noConversion"/>
  </si>
  <si>
    <r>
      <t>88</t>
    </r>
    <r>
      <rPr>
        <vertAlign val="superscript"/>
        <sz val="10"/>
        <rFont val="Verdana"/>
      </rPr>
      <t>*</t>
    </r>
  </si>
  <si>
    <t xml:space="preserve">*= samples that meet a lower Sr concentration threshold suggested by Halverson et al. (2007) and </t>
    <phoneticPr fontId="4" type="noConversion"/>
  </si>
  <si>
    <t>averaged using 68 50-m thick intervals based on similar thickness of a Time Slice in this study.</t>
    <phoneticPr fontId="4" type="noConversion"/>
  </si>
  <si>
    <r>
      <t>1</t>
    </r>
    <r>
      <rPr>
        <sz val="12"/>
        <color theme="1"/>
        <rFont val="Calibri"/>
        <family val="2"/>
        <charset val="136"/>
        <scheme val="minor"/>
      </rPr>
      <t xml:space="preserve"> -  Δ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 xml:space="preserve">Sr mean is calculated by taking the difference between the 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 xml:space="preserve">Sr of each sample </t>
    </r>
  </si>
  <si>
    <r>
      <rPr>
        <b/>
        <sz val="10"/>
        <rFont val="Times New Roman"/>
      </rPr>
      <t>Table DR1.</t>
    </r>
    <r>
      <rPr>
        <sz val="10"/>
        <rFont val="Times New Roman"/>
      </rPr>
      <t xml:space="preserve"> 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>Sr values of bulk carbonate (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>Sr</t>
    </r>
    <r>
      <rPr>
        <vertAlign val="subscript"/>
        <sz val="10"/>
        <rFont val="Times New Roman"/>
      </rPr>
      <t>carb</t>
    </r>
    <r>
      <rPr>
        <sz val="10"/>
        <rFont val="Times New Roman"/>
      </rPr>
      <t xml:space="preserve">), the Sr concentration (ppm), the estimated seawater 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>Sr</t>
    </r>
  </si>
  <si>
    <r>
      <t>value, and the Δ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 xml:space="preserve">Sr from the eight studied sections.  </t>
    </r>
  </si>
  <si>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 Carbonate</t>
    </r>
  </si>
  <si>
    <r>
      <rPr>
        <b/>
        <sz val="10"/>
        <rFont val="Symbol"/>
      </rPr>
      <t>D</t>
    </r>
    <r>
      <rPr>
        <b/>
        <sz val="10"/>
        <rFont val="Times New Roman"/>
      </rPr>
      <t>Sr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carb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seawater</t>
    </r>
    <r>
      <rPr>
        <b/>
        <sz val="10"/>
        <rFont val="Times New Roman"/>
      </rPr>
      <t>)</t>
    </r>
  </si>
  <si>
    <r>
      <t xml:space="preserve">Note: Seawater 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 xml:space="preserve">Sr values are determined by obtaining the 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>Sr value of the black dashed line in Figure 2  (the seawater trend using</t>
    </r>
  </si>
  <si>
    <r>
      <t xml:space="preserve">the least radiogenic 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>Sr</t>
    </r>
    <r>
      <rPr>
        <vertAlign val="subscript"/>
        <sz val="10"/>
        <rFont val="Times New Roman"/>
      </rPr>
      <t>conodont</t>
    </r>
    <r>
      <rPr>
        <sz val="10"/>
        <rFont val="Times New Roman"/>
      </rPr>
      <t xml:space="preserve"> values).  Note that not all </t>
    </r>
    <r>
      <rPr>
        <vertAlign val="superscript"/>
        <sz val="10"/>
        <rFont val="Times New Roman"/>
      </rPr>
      <t>87</t>
    </r>
    <r>
      <rPr>
        <sz val="10"/>
        <rFont val="Times New Roman"/>
      </rPr>
      <t>Sr/</t>
    </r>
    <r>
      <rPr>
        <vertAlign val="superscript"/>
        <sz val="10"/>
        <rFont val="Times New Roman"/>
      </rPr>
      <t>86</t>
    </r>
    <r>
      <rPr>
        <sz val="10"/>
        <rFont val="Times New Roman"/>
      </rPr>
      <t>Sr</t>
    </r>
    <r>
      <rPr>
        <vertAlign val="subscript"/>
        <sz val="10"/>
        <rFont val="Times New Roman"/>
      </rPr>
      <t>conodont</t>
    </r>
    <r>
      <rPr>
        <sz val="10"/>
        <rFont val="Times New Roman"/>
      </rPr>
      <t xml:space="preserve"> values fall on this line.</t>
    </r>
  </si>
  <si>
    <r>
      <t xml:space="preserve">Table DR2. 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values of conodont apatite (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</t>
    </r>
    <r>
      <rPr>
        <vertAlign val="subscript"/>
        <sz val="12"/>
        <rFont val="Times New Roman"/>
      </rPr>
      <t>conodont</t>
    </r>
    <r>
      <rPr>
        <sz val="12"/>
        <rFont val="Times New Roman"/>
      </rPr>
      <t xml:space="preserve">), the Sr concentration (ppm), the corrected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</t>
    </r>
    <r>
      <rPr>
        <vertAlign val="subscript"/>
        <sz val="12"/>
        <rFont val="Times New Roman"/>
      </rPr>
      <t>conodont</t>
    </r>
    <r>
      <rPr>
        <sz val="12"/>
        <rFont val="Times New Roman"/>
      </rPr>
      <t xml:space="preserve"> value, the estimated </t>
    </r>
  </si>
  <si>
    <t>Antelope Range - CAI: 1-2 (Saltzman et al., 2014)*</t>
  </si>
  <si>
    <t>Oklahoma - CAI: 1-2 (Saltzman et al., 2014)</t>
  </si>
  <si>
    <t>Clear Spring - CAI: 3-4 (Saltzman et al., 2014)</t>
  </si>
  <si>
    <t>Shingle Pass - CAI: 3.5-4 (this study and Saltzman et al., 2014)</t>
  </si>
  <si>
    <t>Meiklejohn Peak - CAI: 4-5 (Saltzman et al., 2014)*</t>
  </si>
  <si>
    <r>
      <t xml:space="preserve">Table DR3.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values of brachiopod calcite (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</t>
    </r>
    <r>
      <rPr>
        <vertAlign val="subscript"/>
        <sz val="12"/>
        <rFont val="Times New Roman"/>
      </rPr>
      <t>brach</t>
    </r>
    <r>
      <rPr>
        <sz val="12"/>
        <rFont val="Times New Roman"/>
      </rPr>
      <t xml:space="preserve">), the Sr concentration (ppm), the corrected </t>
    </r>
  </si>
  <si>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</t>
    </r>
    <r>
      <rPr>
        <vertAlign val="subscript"/>
        <sz val="12"/>
        <rFont val="Times New Roman"/>
      </rPr>
      <t>brach</t>
    </r>
    <r>
      <rPr>
        <sz val="12"/>
        <rFont val="Times New Roman"/>
      </rPr>
      <t xml:space="preserve"> value, the estimated seawater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value, and the Δ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 xml:space="preserve">Sr. </t>
    </r>
  </si>
  <si>
    <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 Brachiopod</t>
    </r>
  </si>
  <si>
    <r>
      <t xml:space="preserve">Corrected 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 xml:space="preserve">Sr </t>
    </r>
  </si>
  <si>
    <r>
      <t>D</t>
    </r>
    <r>
      <rPr>
        <b/>
        <sz val="10"/>
        <rFont val="Times New Roman"/>
      </rPr>
      <t>Sr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brach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seawater</t>
    </r>
    <r>
      <rPr>
        <b/>
        <sz val="10"/>
        <rFont val="Times New Roman"/>
      </rPr>
      <t>)</t>
    </r>
  </si>
  <si>
    <r>
      <rPr>
        <vertAlign val="superscript"/>
        <sz val="10"/>
        <rFont val="Times New Roman"/>
      </rPr>
      <t>1</t>
    </r>
    <r>
      <rPr>
        <sz val="10"/>
        <rFont val="Times New Roman"/>
      </rPr>
      <t xml:space="preserve"> = see Figure DR6</t>
    </r>
  </si>
  <si>
    <r>
      <rPr>
        <vertAlign val="superscript"/>
        <sz val="10"/>
        <rFont val="Times New Roman"/>
      </rPr>
      <t>2</t>
    </r>
    <r>
      <rPr>
        <sz val="10"/>
        <rFont val="Times New Roman"/>
      </rPr>
      <t xml:space="preserve"> = see Figure DR5</t>
    </r>
  </si>
  <si>
    <r>
      <t xml:space="preserve">Table DR4. </t>
    </r>
    <r>
      <rPr>
        <sz val="12"/>
        <rFont val="Times New Roman"/>
      </rPr>
      <t>Variation of bulk carbonate methods used to test which method</t>
    </r>
  </si>
  <si>
    <r>
      <t xml:space="preserve">Table DR5. 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 xml:space="preserve">Sr of insoluble residues and their differences from seawater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(see supplement for description of insoluble residues).</t>
    </r>
  </si>
  <si>
    <r>
      <t xml:space="preserve">1 </t>
    </r>
    <r>
      <rPr>
        <sz val="12"/>
        <color theme="1"/>
        <rFont val="Calibri"/>
        <family val="2"/>
        <charset val="136"/>
        <scheme val="minor"/>
      </rPr>
      <t>- Δ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 xml:space="preserve">Sr means are calculated by taking the difference between the 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 xml:space="preserve">Sr of each sample and its corresponding seawater 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>Sr value from the least radiogenic conodont values (Tables DR1-DR3).</t>
    </r>
  </si>
  <si>
    <r>
      <t xml:space="preserve">Table DR7. </t>
    </r>
    <r>
      <rPr>
        <sz val="12"/>
        <rFont val="Times New Roman"/>
      </rPr>
      <t xml:space="preserve"> Mean, standard deviation (1</t>
    </r>
    <r>
      <rPr>
        <sz val="12"/>
        <rFont val="Symbol"/>
      </rPr>
      <t xml:space="preserve">s, </t>
    </r>
    <r>
      <rPr>
        <sz val="12"/>
        <rFont val="Times New Roman"/>
      </rPr>
      <t xml:space="preserve">uncertainty), and average </t>
    </r>
    <r>
      <rPr>
        <sz val="12"/>
        <rFont val="Symbol"/>
      </rPr>
      <t>D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 xml:space="preserve">Sr of all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 xml:space="preserve">Sr measurements from each Ordovician Time Slice for brachiopods, conodonts, and bulk carbonate.  </t>
    </r>
  </si>
  <si>
    <t>Reference</t>
  </si>
  <si>
    <t xml:space="preserve">Precipitation rate </t>
  </si>
  <si>
    <t>0.5-2.0 nmol/mg/min</t>
  </si>
  <si>
    <t>0.03-0.10</t>
  </si>
  <si>
    <t>Mg Content of Solution</t>
  </si>
  <si>
    <r>
      <t>D</t>
    </r>
    <r>
      <rPr>
        <b/>
        <vertAlign val="subscript"/>
        <sz val="12"/>
        <color theme="1"/>
        <rFont val="Times New Roman"/>
      </rPr>
      <t>Sr</t>
    </r>
  </si>
  <si>
    <t>Steuber and Veizer (2002)</t>
  </si>
  <si>
    <t>Malone and Baker (1999)</t>
  </si>
  <si>
    <t>Lorens (1981)</t>
  </si>
  <si>
    <t>Mucci and Morse (1983)</t>
  </si>
  <si>
    <t>0.046-0.068</t>
  </si>
  <si>
    <t>Aragonite-to-calcite transformation during diagenesis</t>
  </si>
  <si>
    <r>
      <t xml:space="preserve">Mean </t>
    </r>
    <r>
      <rPr>
        <b/>
        <sz val="10"/>
        <color theme="1"/>
        <rFont val="Symbol"/>
      </rPr>
      <t>D</t>
    </r>
    <r>
      <rPr>
        <b/>
        <vertAlign val="superscript"/>
        <sz val="10"/>
        <color theme="1"/>
        <rFont val="Times New Roman"/>
      </rPr>
      <t>87</t>
    </r>
    <r>
      <rPr>
        <b/>
        <sz val="10"/>
        <color theme="1"/>
        <rFont val="Times New Roman"/>
      </rPr>
      <t>Sr/</t>
    </r>
    <r>
      <rPr>
        <b/>
        <vertAlign val="superscript"/>
        <sz val="10"/>
        <color theme="1"/>
        <rFont val="Times New Roman"/>
      </rPr>
      <t>86</t>
    </r>
    <r>
      <rPr>
        <b/>
        <sz val="10"/>
        <color theme="1"/>
        <rFont val="Times New Roman"/>
      </rPr>
      <t>Sr</t>
    </r>
  </si>
  <si>
    <t>&gt;150</t>
  </si>
  <si>
    <t>&gt;200</t>
  </si>
  <si>
    <t>&gt;250</t>
  </si>
  <si>
    <t>&gt;300</t>
  </si>
  <si>
    <t>&gt;350</t>
  </si>
  <si>
    <t>&gt;400</t>
  </si>
  <si>
    <t>&gt;500</t>
  </si>
  <si>
    <t>&gt;600</t>
  </si>
  <si>
    <t xml:space="preserve">Number </t>
  </si>
  <si>
    <r>
      <t xml:space="preserve">Table DR6. </t>
    </r>
    <r>
      <rPr>
        <sz val="12"/>
        <rFont val="Times New Roman"/>
      </rPr>
      <t xml:space="preserve"> </t>
    </r>
    <r>
      <rPr>
        <vertAlign val="superscript"/>
        <sz val="12"/>
        <rFont val="Times New Roman"/>
      </rPr>
      <t>87</t>
    </r>
    <r>
      <rPr>
        <sz val="12"/>
        <rFont val="Times New Roman"/>
      </rPr>
      <t>Sr/</t>
    </r>
    <r>
      <rPr>
        <vertAlign val="superscript"/>
        <sz val="12"/>
        <rFont val="Times New Roman"/>
      </rPr>
      <t>86</t>
    </r>
    <r>
      <rPr>
        <sz val="12"/>
        <rFont val="Times New Roman"/>
      </rPr>
      <t>Sr of leachates from a selection of conodonts to test how much a pre-leaching step</t>
    </r>
  </si>
  <si>
    <r>
      <t>Difference (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leachate</t>
    </r>
    <r>
      <rPr>
        <b/>
        <sz val="10"/>
        <rFont val="Times New Roman"/>
      </rPr>
      <t>-</t>
    </r>
    <r>
      <rPr>
        <b/>
        <vertAlign val="superscript"/>
        <sz val="10"/>
        <rFont val="Times New Roman"/>
      </rPr>
      <t>87</t>
    </r>
    <r>
      <rPr>
        <b/>
        <sz val="10"/>
        <rFont val="Times New Roman"/>
      </rPr>
      <t>Sr/</t>
    </r>
    <r>
      <rPr>
        <b/>
        <vertAlign val="superscript"/>
        <sz val="10"/>
        <rFont val="Times New Roman"/>
      </rPr>
      <t>86</t>
    </r>
    <r>
      <rPr>
        <b/>
        <sz val="10"/>
        <rFont val="Times New Roman"/>
      </rPr>
      <t>Sr</t>
    </r>
    <r>
      <rPr>
        <b/>
        <vertAlign val="subscript"/>
        <sz val="10"/>
        <rFont val="Times New Roman"/>
      </rPr>
      <t>conodont</t>
    </r>
    <r>
      <rPr>
        <b/>
        <sz val="10"/>
        <rFont val="Times New Roman"/>
      </rPr>
      <t>)</t>
    </r>
  </si>
  <si>
    <r>
      <t xml:space="preserve">Table DR8. </t>
    </r>
    <r>
      <rPr>
        <sz val="12"/>
        <color theme="1"/>
        <rFont val="Calibri"/>
        <family val="2"/>
        <charset val="136"/>
        <scheme val="minor"/>
      </rPr>
      <t>Averages of 1σ (uncertainty) and Δ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>Sr values from all Ordovician Time Slices (see Table DR7)</t>
    </r>
  </si>
  <si>
    <r>
      <t xml:space="preserve">(conodonts, carbonate, or brachiopod) and its corresponding seawater </t>
    </r>
    <r>
      <rPr>
        <vertAlign val="superscript"/>
        <sz val="10"/>
        <rFont val="Verdana"/>
      </rPr>
      <t>87</t>
    </r>
    <r>
      <rPr>
        <sz val="12"/>
        <color theme="1"/>
        <rFont val="Calibri"/>
        <family val="2"/>
        <charset val="136"/>
        <scheme val="minor"/>
      </rPr>
      <t>Sr/</t>
    </r>
    <r>
      <rPr>
        <vertAlign val="superscript"/>
        <sz val="10"/>
        <rFont val="Verdana"/>
      </rPr>
      <t>86</t>
    </r>
    <r>
      <rPr>
        <sz val="12"/>
        <color theme="1"/>
        <rFont val="Calibri"/>
        <family val="2"/>
        <charset val="136"/>
        <scheme val="minor"/>
      </rPr>
      <t>Sr value (Table DR7).</t>
    </r>
  </si>
  <si>
    <r>
      <rPr>
        <b/>
        <sz val="12"/>
        <color theme="1"/>
        <rFont val="Calibri"/>
        <family val="2"/>
        <scheme val="minor"/>
      </rPr>
      <t xml:space="preserve">Table DR9: </t>
    </r>
    <r>
      <rPr>
        <sz val="12"/>
        <color theme="1"/>
        <rFont val="Calibri"/>
        <family val="2"/>
        <charset val="136"/>
        <scheme val="minor"/>
      </rPr>
      <t>Calculations for the possible range of [Sr] in Ordovician Seas</t>
    </r>
  </si>
  <si>
    <t>Low</t>
  </si>
  <si>
    <t>High</t>
  </si>
  <si>
    <t>Lowenstein et al. 2003</t>
  </si>
  <si>
    <t>Steuber and Veizer, 2002</t>
  </si>
  <si>
    <t>mol Sr in seawater with:</t>
  </si>
  <si>
    <r>
      <t>D</t>
    </r>
    <r>
      <rPr>
        <b/>
        <vertAlign val="subscript"/>
        <sz val="12"/>
        <color theme="1"/>
        <rFont val="Calibri"/>
        <scheme val="minor"/>
      </rPr>
      <t xml:space="preserve">Sr </t>
    </r>
  </si>
  <si>
    <t>180-1100</t>
  </si>
  <si>
    <r>
      <t>Reference for D</t>
    </r>
    <r>
      <rPr>
        <b/>
        <vertAlign val="subscript"/>
        <sz val="12"/>
        <color theme="1"/>
        <rFont val="Times New Roman"/>
      </rPr>
      <t>Sr</t>
    </r>
    <r>
      <rPr>
        <b/>
        <sz val="12"/>
        <color theme="1"/>
        <rFont val="Times New Roman"/>
      </rPr>
      <t xml:space="preserve"> values</t>
    </r>
  </si>
  <si>
    <t>0.146-0.246</t>
  </si>
  <si>
    <t>900-2800</t>
  </si>
  <si>
    <t>0.05-0.21</t>
  </si>
  <si>
    <t>310-2400</t>
  </si>
  <si>
    <t>Morse and Bender (1990)</t>
  </si>
  <si>
    <t>[Mg]/[Ca]: 0 to 10</t>
  </si>
  <si>
    <t>0.05-.21</t>
  </si>
  <si>
    <t>[Mg]/[Ca]: 0 to 2.5</t>
  </si>
  <si>
    <t>* -seawater Sr/Ca =7–13 mMol/Mol (Steuber and Veizer, 2002)</t>
  </si>
  <si>
    <t>mMol Sr/Mol Ca of carbonate</t>
  </si>
  <si>
    <t>0.21-1.3</t>
  </si>
  <si>
    <t>0.35-2.7</t>
  </si>
  <si>
    <t>1.0-4.0</t>
  </si>
  <si>
    <r>
      <t>[Sr] in carbonate (ppm)</t>
    </r>
    <r>
      <rPr>
        <b/>
        <vertAlign val="superscript"/>
        <sz val="12"/>
        <color theme="1"/>
        <rFont val="Times New Roman"/>
      </rPr>
      <t>#</t>
    </r>
  </si>
  <si>
    <r>
      <rPr>
        <vertAlign val="superscript"/>
        <sz val="12"/>
        <color theme="1"/>
        <rFont val="Times New Roman"/>
      </rPr>
      <t xml:space="preserve">$ </t>
    </r>
    <r>
      <rPr>
        <sz val="12"/>
        <color theme="1"/>
        <rFont val="Times New Roman"/>
      </rPr>
      <t>- Carboniferous–Triassic, Sr/Ca = 1.8–7.9 mMol/Mol (Steuber and Veizer, 2002)</t>
    </r>
  </si>
  <si>
    <r>
      <rPr>
        <vertAlign val="superscript"/>
        <sz val="12"/>
        <color theme="1"/>
        <rFont val="Times New Roman"/>
      </rPr>
      <t>&amp;</t>
    </r>
    <r>
      <rPr>
        <sz val="12"/>
        <color theme="1"/>
        <rFont val="Times New Roman"/>
      </rPr>
      <t xml:space="preserve"> - Jurassic–Cretaceous, Sr/Ca = 4.4–14 mMol/Mol (Steuber and Veizer, 2002)</t>
    </r>
  </si>
  <si>
    <t>1600-6900</t>
  </si>
  <si>
    <t>1.8-7.9</t>
  </si>
  <si>
    <t>73-470</t>
  </si>
  <si>
    <t>0.083-0.54</t>
  </si>
  <si>
    <t>0.22-2.9</t>
  </si>
  <si>
    <t>190-2600</t>
  </si>
  <si>
    <t>Temperature</t>
  </si>
  <si>
    <t>48-98 ºC</t>
  </si>
  <si>
    <t>0.034-0.039</t>
  </si>
  <si>
    <t>Katz et al. (1972)</t>
  </si>
  <si>
    <t>0.24-0.51</t>
  </si>
  <si>
    <t>210-440</t>
  </si>
  <si>
    <t>Carbonate that formed in:</t>
  </si>
  <si>
    <r>
      <rPr>
        <b/>
        <sz val="12"/>
        <color theme="1"/>
        <rFont val="Times New Roman"/>
      </rPr>
      <t>Table 1.</t>
    </r>
    <r>
      <rPr>
        <sz val="12"/>
        <color theme="1"/>
        <rFont val="Times New Roman"/>
      </rPr>
      <t xml:space="preserve"> Major controls on D</t>
    </r>
    <r>
      <rPr>
        <vertAlign val="subscript"/>
        <sz val="12"/>
        <color theme="1"/>
        <rFont val="Times New Roman"/>
      </rPr>
      <t>Sr</t>
    </r>
    <r>
      <rPr>
        <sz val="12"/>
        <color theme="1"/>
        <rFont val="Times New Roman"/>
      </rPr>
      <t xml:space="preserve"> values and inorganic carbonate Sr concentrations in Calcite and Aragonite seas.</t>
    </r>
  </si>
  <si>
    <t xml:space="preserve">Ordovician (Calcite Sea I)*                          </t>
  </si>
  <si>
    <r>
      <t>Calcite Sea II</t>
    </r>
    <r>
      <rPr>
        <b/>
        <vertAlign val="superscript"/>
        <sz val="12"/>
        <color theme="1"/>
        <rFont val="Times New Roman"/>
      </rPr>
      <t>&amp;</t>
    </r>
    <r>
      <rPr>
        <b/>
        <sz val="12"/>
        <color theme="1"/>
        <rFont val="Times New Roman"/>
      </rPr>
      <t xml:space="preserve"> </t>
    </r>
  </si>
  <si>
    <r>
      <t>Aragonite Sea II</t>
    </r>
    <r>
      <rPr>
        <b/>
        <vertAlign val="superscript"/>
        <sz val="12"/>
        <color theme="1"/>
        <rFont val="Times New Roman"/>
      </rPr>
      <t>$</t>
    </r>
    <r>
      <rPr>
        <b/>
        <sz val="12"/>
        <color theme="1"/>
        <rFont val="Times New Roman"/>
      </rPr>
      <t xml:space="preserve"> </t>
    </r>
  </si>
  <si>
    <r>
      <rPr>
        <vertAlign val="superscript"/>
        <sz val="12"/>
        <color theme="1"/>
        <rFont val="Times New Roman"/>
      </rPr>
      <t>#</t>
    </r>
    <r>
      <rPr>
        <sz val="12"/>
        <color theme="1"/>
        <rFont val="Times New Roman"/>
      </rPr>
      <t xml:space="preserve"> - calculated using the molar weights of 87.62 g Sr/Mol Sr and 100.048 g CaCO</t>
    </r>
    <r>
      <rPr>
        <vertAlign val="subscript"/>
        <sz val="12"/>
        <color theme="1"/>
        <rFont val="Times New Roman"/>
      </rPr>
      <t>3</t>
    </r>
    <r>
      <rPr>
        <sz val="12"/>
        <color theme="1"/>
        <rFont val="Times New Roman"/>
      </rPr>
      <t>/Mol CaCO</t>
    </r>
    <r>
      <rPr>
        <vertAlign val="subscript"/>
        <sz val="12"/>
        <color theme="1"/>
        <rFont val="Times New Roman"/>
      </rPr>
      <t>3</t>
    </r>
  </si>
  <si>
    <t>Brachiopod [Sr] (µg/g)</t>
  </si>
  <si>
    <t>Mol Sr/Mol Ca of brachiopod</t>
  </si>
  <si>
    <t>Mol Sr/Mol Ca of seawater</t>
  </si>
  <si>
    <t>30 mMol [Ca]</t>
  </si>
  <si>
    <t>40 mMol [Ca]</t>
  </si>
  <si>
    <t>ppm Sr (if [Ca] = 30 mMol)</t>
  </si>
  <si>
    <t>ppm Sr (if [Ca] = 40 mMol)</t>
  </si>
  <si>
    <t>[Ca] in oceans (mMol/kg)</t>
  </si>
  <si>
    <t>Sr in brachiopod calcite 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</si>
</sst>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0.0"/>
    <numFmt numFmtId="166" formatCode="0.000"/>
    <numFmt numFmtId="167" formatCode="0.00000"/>
    <numFmt numFmtId="168" formatCode="0.0000000"/>
  </numFmts>
  <fonts count="41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name val="Times New Roman"/>
    </font>
    <font>
      <vertAlign val="superscript"/>
      <sz val="12"/>
      <name val="Times New Roman"/>
    </font>
    <font>
      <sz val="12"/>
      <name val="Times New Roman"/>
    </font>
    <font>
      <vertAlign val="subscript"/>
      <sz val="12"/>
      <name val="Times New Roman"/>
    </font>
    <font>
      <sz val="10"/>
      <name val="Times New Roman"/>
    </font>
    <font>
      <b/>
      <sz val="10"/>
      <name val="Times New Roman"/>
    </font>
    <font>
      <b/>
      <vertAlign val="superscript"/>
      <sz val="10"/>
      <name val="Times New Roman"/>
    </font>
    <font>
      <b/>
      <sz val="10"/>
      <name val="Symbol"/>
    </font>
    <font>
      <b/>
      <vertAlign val="subscript"/>
      <sz val="10"/>
      <name val="Times New Roman"/>
    </font>
    <font>
      <sz val="10"/>
      <name val="Helvetica"/>
      <family val="2"/>
    </font>
    <font>
      <sz val="10"/>
      <name val="MS Sans Serif"/>
      <family val="2"/>
    </font>
    <font>
      <sz val="10"/>
      <name val="Verdana"/>
    </font>
    <font>
      <vertAlign val="superscript"/>
      <sz val="10"/>
      <name val="Times New Roman"/>
    </font>
    <font>
      <vertAlign val="subscript"/>
      <sz val="10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sz val="12"/>
      <name val="Symbol"/>
    </font>
    <font>
      <b/>
      <sz val="10"/>
      <name val="Verdana"/>
    </font>
    <font>
      <b/>
      <vertAlign val="superscript"/>
      <sz val="10"/>
      <name val="Verdana"/>
    </font>
    <font>
      <vertAlign val="superscript"/>
      <sz val="10"/>
      <name val="Verdana"/>
    </font>
    <font>
      <b/>
      <sz val="12"/>
      <name val="Verdana"/>
    </font>
    <font>
      <b/>
      <sz val="12"/>
      <name val="Symbol"/>
    </font>
    <font>
      <b/>
      <vertAlign val="superscript"/>
      <sz val="12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Times New Roman"/>
    </font>
    <font>
      <b/>
      <sz val="12"/>
      <color theme="1"/>
      <name val="Times New Roman"/>
    </font>
    <font>
      <b/>
      <vertAlign val="subscript"/>
      <sz val="12"/>
      <color theme="1"/>
      <name val="Times New Roman"/>
    </font>
    <font>
      <sz val="8"/>
      <name val="Calibri"/>
      <family val="2"/>
      <scheme val="minor"/>
    </font>
    <font>
      <b/>
      <sz val="10"/>
      <color theme="1"/>
      <name val="Times New Roman"/>
    </font>
    <font>
      <b/>
      <sz val="10"/>
      <color theme="1"/>
      <name val="Symbol"/>
    </font>
    <font>
      <b/>
      <vertAlign val="superscript"/>
      <sz val="10"/>
      <color theme="1"/>
      <name val="Times New Roman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vertAlign val="superscript"/>
      <sz val="12"/>
      <color theme="1"/>
      <name val="Times New Roman"/>
    </font>
    <font>
      <b/>
      <vertAlign val="superscript"/>
      <sz val="12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4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ashed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ashed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auto="1"/>
      </bottom>
      <diagonal/>
    </border>
    <border>
      <left/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auto="1"/>
      </top>
      <bottom style="thin">
        <color auto="1"/>
      </bottom>
      <diagonal/>
    </border>
  </borders>
  <cellStyleXfs count="217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306">
    <xf numFmtId="0" fontId="0" fillId="0" borderId="0" xfId="0"/>
    <xf numFmtId="0" fontId="5" fillId="0" borderId="0" xfId="0" applyFont="1" applyAlignment="1">
      <alignment horizontal="left" vertical="top"/>
    </xf>
    <xf numFmtId="0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/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 wrapText="1"/>
    </xf>
    <xf numFmtId="164" fontId="11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Alignment="1">
      <alignment horizontal="center" vertical="top" wrapText="1"/>
    </xf>
    <xf numFmtId="1" fontId="10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4" fontId="12" fillId="0" borderId="0" xfId="0" applyNumberFormat="1" applyFont="1" applyAlignment="1">
      <alignment horizontal="center" vertical="top" wrapText="1"/>
    </xf>
    <xf numFmtId="49" fontId="10" fillId="5" borderId="1" xfId="0" applyNumberFormat="1" applyFont="1" applyFill="1" applyBorder="1" applyAlignment="1">
      <alignment horizontal="left"/>
    </xf>
    <xf numFmtId="0" fontId="9" fillId="5" borderId="1" xfId="0" applyNumberFormat="1" applyFont="1" applyFill="1" applyBorder="1" applyAlignment="1">
      <alignment horizontal="center"/>
    </xf>
    <xf numFmtId="2" fontId="9" fillId="5" borderId="1" xfId="0" applyNumberFormat="1" applyFont="1" applyFill="1" applyBorder="1" applyAlignment="1">
      <alignment horizontal="center"/>
    </xf>
    <xf numFmtId="164" fontId="9" fillId="5" borderId="1" xfId="0" applyNumberFormat="1" applyFont="1" applyFill="1" applyBorder="1" applyAlignment="1">
      <alignment horizontal="center"/>
    </xf>
    <xf numFmtId="1" fontId="9" fillId="5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3" applyNumberFormat="1" applyFont="1" applyFill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10" fillId="5" borderId="1" xfId="0" applyFont="1" applyFill="1" applyBorder="1" applyAlignment="1">
      <alignment horizontal="left"/>
    </xf>
    <xf numFmtId="0" fontId="10" fillId="5" borderId="1" xfId="0" applyNumberFormat="1" applyFont="1" applyFill="1" applyBorder="1" applyAlignment="1">
      <alignment horizontal="center"/>
    </xf>
    <xf numFmtId="2" fontId="10" fillId="5" borderId="1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1" fontId="9" fillId="0" borderId="0" xfId="3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9" fillId="0" borderId="0" xfId="0" applyNumberFormat="1" applyFont="1" applyFill="1" applyBorder="1" applyAlignment="1" applyProtection="1">
      <alignment horizontal="center"/>
      <protection locked="0"/>
    </xf>
    <xf numFmtId="165" fontId="9" fillId="0" borderId="0" xfId="0" applyNumberFormat="1" applyFont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164" fontId="9" fillId="0" borderId="0" xfId="4" applyNumberFormat="1" applyFont="1" applyFill="1" applyBorder="1" applyAlignment="1">
      <alignment horizontal="center"/>
    </xf>
    <xf numFmtId="1" fontId="9" fillId="0" borderId="0" xfId="2" applyNumberFormat="1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Border="1" applyAlignment="1">
      <alignment horizontal="center"/>
    </xf>
    <xf numFmtId="164" fontId="11" fillId="0" borderId="0" xfId="0" applyNumberFormat="1" applyFont="1" applyAlignment="1">
      <alignment horizontal="center" vertical="top" wrapText="1"/>
    </xf>
    <xf numFmtId="1" fontId="10" fillId="0" borderId="0" xfId="0" applyNumberFormat="1" applyFont="1" applyAlignment="1">
      <alignment horizontal="center" vertical="top" wrapText="1"/>
    </xf>
    <xf numFmtId="164" fontId="9" fillId="0" borderId="0" xfId="5" applyNumberFormat="1" applyFont="1" applyFill="1" applyBorder="1" applyAlignment="1">
      <alignment horizontal="center"/>
    </xf>
    <xf numFmtId="1" fontId="9" fillId="0" borderId="0" xfId="6" applyNumberFormat="1" applyFont="1" applyFill="1" applyBorder="1" applyAlignment="1">
      <alignment horizontal="center"/>
    </xf>
    <xf numFmtId="164" fontId="9" fillId="0" borderId="0" xfId="7" applyNumberFormat="1" applyFont="1" applyFill="1" applyBorder="1" applyAlignment="1">
      <alignment horizontal="center"/>
    </xf>
    <xf numFmtId="1" fontId="9" fillId="0" borderId="0" xfId="8" applyNumberFormat="1" applyFont="1" applyFill="1" applyBorder="1" applyAlignment="1">
      <alignment horizontal="center"/>
    </xf>
    <xf numFmtId="164" fontId="9" fillId="0" borderId="0" xfId="9" applyNumberFormat="1" applyFont="1" applyFill="1" applyBorder="1" applyAlignment="1">
      <alignment horizontal="center"/>
    </xf>
    <xf numFmtId="164" fontId="9" fillId="0" borderId="0" xfId="10" applyNumberFormat="1" applyFont="1" applyFill="1" applyBorder="1" applyAlignment="1">
      <alignment horizontal="center"/>
    </xf>
    <xf numFmtId="1" fontId="9" fillId="0" borderId="0" xfId="11" applyNumberFormat="1" applyFont="1" applyFill="1" applyBorder="1" applyAlignment="1">
      <alignment horizontal="center"/>
    </xf>
    <xf numFmtId="164" fontId="9" fillId="0" borderId="0" xfId="12" applyNumberFormat="1" applyFont="1" applyFill="1" applyBorder="1" applyAlignment="1">
      <alignment horizontal="center"/>
    </xf>
    <xf numFmtId="1" fontId="9" fillId="0" borderId="0" xfId="13" applyNumberFormat="1" applyFont="1" applyFill="1" applyBorder="1" applyAlignment="1">
      <alignment horizontal="center"/>
    </xf>
    <xf numFmtId="164" fontId="9" fillId="0" borderId="0" xfId="14" applyNumberFormat="1" applyFont="1" applyFill="1" applyBorder="1" applyAlignment="1">
      <alignment horizontal="center"/>
    </xf>
    <xf numFmtId="1" fontId="9" fillId="0" borderId="0" xfId="15" applyNumberFormat="1" applyFont="1" applyFill="1" applyBorder="1" applyAlignment="1">
      <alignment horizontal="center"/>
    </xf>
    <xf numFmtId="164" fontId="9" fillId="0" borderId="0" xfId="16" applyNumberFormat="1" applyFont="1" applyFill="1" applyBorder="1" applyAlignment="1">
      <alignment horizontal="center"/>
    </xf>
    <xf numFmtId="1" fontId="9" fillId="0" borderId="0" xfId="17" applyNumberFormat="1" applyFont="1" applyFill="1" applyBorder="1" applyAlignment="1">
      <alignment horizontal="center"/>
    </xf>
    <xf numFmtId="164" fontId="9" fillId="0" borderId="0" xfId="18" applyNumberFormat="1" applyFont="1" applyFill="1" applyBorder="1" applyAlignment="1">
      <alignment horizontal="center"/>
    </xf>
    <xf numFmtId="1" fontId="9" fillId="0" borderId="0" xfId="19" applyNumberFormat="1" applyFont="1" applyFill="1" applyBorder="1" applyAlignment="1">
      <alignment horizontal="center"/>
    </xf>
    <xf numFmtId="164" fontId="9" fillId="0" borderId="0" xfId="20" applyNumberFormat="1" applyFont="1" applyFill="1" applyBorder="1" applyAlignment="1">
      <alignment horizontal="center"/>
    </xf>
    <xf numFmtId="1" fontId="9" fillId="0" borderId="0" xfId="21" applyNumberFormat="1" applyFont="1" applyFill="1" applyBorder="1" applyAlignment="1">
      <alignment horizontal="center"/>
    </xf>
    <xf numFmtId="164" fontId="9" fillId="0" borderId="0" xfId="22" applyNumberFormat="1" applyFont="1" applyFill="1" applyBorder="1" applyAlignment="1">
      <alignment horizontal="center"/>
    </xf>
    <xf numFmtId="1" fontId="9" fillId="0" borderId="0" xfId="23" applyNumberFormat="1" applyFont="1" applyFill="1" applyBorder="1" applyAlignment="1">
      <alignment horizontal="center"/>
    </xf>
    <xf numFmtId="164" fontId="9" fillId="0" borderId="0" xfId="24" applyNumberFormat="1" applyFont="1" applyFill="1" applyBorder="1" applyAlignment="1">
      <alignment horizontal="center"/>
    </xf>
    <xf numFmtId="164" fontId="9" fillId="0" borderId="0" xfId="26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1" fontId="9" fillId="0" borderId="0" xfId="1" applyNumberFormat="1" applyFont="1" applyFill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left"/>
    </xf>
    <xf numFmtId="164" fontId="9" fillId="0" borderId="3" xfId="0" applyNumberFormat="1" applyFont="1" applyBorder="1" applyAlignment="1">
      <alignment horizontal="center"/>
    </xf>
    <xf numFmtId="0" fontId="9" fillId="0" borderId="4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1" fontId="9" fillId="0" borderId="5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6" xfId="0" applyNumberFormat="1" applyFont="1" applyFill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top"/>
    </xf>
    <xf numFmtId="2" fontId="20" fillId="0" borderId="0" xfId="0" applyNumberFormat="1" applyFont="1"/>
    <xf numFmtId="164" fontId="0" fillId="0" borderId="0" xfId="0" applyNumberFormat="1"/>
    <xf numFmtId="166" fontId="10" fillId="0" borderId="0" xfId="0" applyNumberFormat="1" applyFont="1" applyAlignment="1">
      <alignment horizontal="center" vertical="top" wrapText="1"/>
    </xf>
    <xf numFmtId="0" fontId="10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9" fillId="5" borderId="1" xfId="0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Border="1"/>
    <xf numFmtId="164" fontId="9" fillId="0" borderId="0" xfId="0" applyNumberFormat="1" applyFont="1" applyFill="1" applyAlignment="1" applyProtection="1">
      <alignment horizontal="center"/>
      <protection locked="0"/>
    </xf>
    <xf numFmtId="0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Border="1" applyAlignment="1">
      <alignment horizontal="left"/>
    </xf>
    <xf numFmtId="0" fontId="0" fillId="0" borderId="0" xfId="0" applyNumberFormat="1"/>
    <xf numFmtId="49" fontId="17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10" fillId="0" borderId="10" xfId="0" applyFont="1" applyBorder="1" applyAlignment="1">
      <alignment horizontal="center" vertical="top" wrapText="1"/>
    </xf>
    <xf numFmtId="164" fontId="11" fillId="0" borderId="10" xfId="0" applyNumberFormat="1" applyFont="1" applyBorder="1" applyAlignment="1">
      <alignment horizontal="center" vertical="top" wrapText="1"/>
    </xf>
    <xf numFmtId="164" fontId="10" fillId="0" borderId="10" xfId="0" applyNumberFormat="1" applyFont="1" applyBorder="1" applyAlignment="1">
      <alignment horizontal="center" vertical="top" wrapText="1"/>
    </xf>
    <xf numFmtId="1" fontId="10" fillId="0" borderId="10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9" fillId="0" borderId="10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164" fontId="10" fillId="5" borderId="1" xfId="0" applyNumberFormat="1" applyFont="1" applyFill="1" applyBorder="1" applyAlignment="1">
      <alignment horizontal="center"/>
    </xf>
    <xf numFmtId="165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0" fontId="22" fillId="0" borderId="2" xfId="0" applyFont="1" applyBorder="1"/>
    <xf numFmtId="0" fontId="0" fillId="0" borderId="11" xfId="0" applyBorder="1"/>
    <xf numFmtId="0" fontId="22" fillId="0" borderId="3" xfId="0" applyFont="1" applyFill="1" applyBorder="1"/>
    <xf numFmtId="0" fontId="0" fillId="0" borderId="3" xfId="0" applyFill="1" applyBorder="1"/>
    <xf numFmtId="0" fontId="0" fillId="0" borderId="11" xfId="0" applyFill="1" applyBorder="1"/>
    <xf numFmtId="164" fontId="22" fillId="0" borderId="3" xfId="0" applyNumberFormat="1" applyFont="1" applyFill="1" applyBorder="1"/>
    <xf numFmtId="0" fontId="0" fillId="0" borderId="3" xfId="0" applyBorder="1"/>
    <xf numFmtId="0" fontId="0" fillId="0" borderId="4" xfId="0" applyFill="1" applyBorder="1"/>
    <xf numFmtId="0" fontId="22" fillId="0" borderId="7" xfId="0" applyFont="1" applyBorder="1"/>
    <xf numFmtId="0" fontId="0" fillId="0" borderId="12" xfId="0" applyBorder="1"/>
    <xf numFmtId="0" fontId="16" fillId="0" borderId="8" xfId="0" applyFont="1" applyFill="1" applyBorder="1"/>
    <xf numFmtId="0" fontId="0" fillId="0" borderId="8" xfId="0" applyFill="1" applyBorder="1"/>
    <xf numFmtId="0" fontId="0" fillId="0" borderId="12" xfId="0" applyFill="1" applyBorder="1"/>
    <xf numFmtId="164" fontId="22" fillId="0" borderId="8" xfId="0" applyNumberFormat="1" applyFont="1" applyFill="1" applyBorder="1"/>
    <xf numFmtId="0" fontId="0" fillId="0" borderId="8" xfId="0" applyBorder="1"/>
    <xf numFmtId="0" fontId="0" fillId="0" borderId="9" xfId="0" applyFill="1" applyBorder="1"/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67" fontId="23" fillId="0" borderId="15" xfId="0" applyNumberFormat="1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64" fontId="23" fillId="0" borderId="15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164" fontId="23" fillId="0" borderId="14" xfId="0" applyNumberFormat="1" applyFont="1" applyFill="1" applyBorder="1" applyAlignment="1">
      <alignment horizontal="center" vertical="center" wrapText="1"/>
    </xf>
    <xf numFmtId="167" fontId="23" fillId="0" borderId="18" xfId="0" applyNumberFormat="1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167" fontId="23" fillId="0" borderId="1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NumberFormat="1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164" fontId="0" fillId="0" borderId="20" xfId="0" applyNumberFormat="1" applyFill="1" applyBorder="1"/>
    <xf numFmtId="164" fontId="0" fillId="0" borderId="0" xfId="0" applyNumberFormat="1" applyFill="1"/>
    <xf numFmtId="0" fontId="0" fillId="0" borderId="0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24" xfId="0" applyNumberFormat="1" applyFill="1" applyBorder="1"/>
    <xf numFmtId="0" fontId="0" fillId="0" borderId="8" xfId="0" applyNumberForma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164" fontId="0" fillId="0" borderId="8" xfId="0" applyNumberFormat="1" applyFill="1" applyBorder="1"/>
    <xf numFmtId="0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24" fillId="0" borderId="5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22" fillId="0" borderId="21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0" xfId="0" applyNumberFormat="1" applyBorder="1"/>
    <xf numFmtId="0" fontId="0" fillId="0" borderId="0" xfId="0" applyFill="1" applyBorder="1"/>
    <xf numFmtId="0" fontId="0" fillId="0" borderId="6" xfId="0" applyFill="1" applyBorder="1"/>
    <xf numFmtId="0" fontId="24" fillId="0" borderId="7" xfId="0" applyFont="1" applyBorder="1" applyAlignment="1">
      <alignment horizontal="left"/>
    </xf>
    <xf numFmtId="164" fontId="0" fillId="0" borderId="8" xfId="0" applyNumberFormat="1" applyBorder="1"/>
    <xf numFmtId="0" fontId="0" fillId="0" borderId="9" xfId="0" applyBorder="1"/>
    <xf numFmtId="0" fontId="22" fillId="0" borderId="0" xfId="0" applyFont="1" applyAlignment="1"/>
    <xf numFmtId="0" fontId="16" fillId="0" borderId="0" xfId="0" applyFont="1" applyAlignment="1"/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Fill="1" applyBorder="1" applyAlignment="1">
      <alignment horizont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wrapText="1"/>
    </xf>
    <xf numFmtId="1" fontId="0" fillId="0" borderId="8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2" fillId="0" borderId="30" xfId="0" applyFon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20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24" fillId="0" borderId="20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1" fontId="9" fillId="0" borderId="0" xfId="25" applyNumberFormat="1" applyFont="1" applyFill="1" applyBorder="1" applyAlignment="1">
      <alignment horizontal="center"/>
    </xf>
    <xf numFmtId="166" fontId="20" fillId="0" borderId="0" xfId="0" applyNumberFormat="1" applyFont="1"/>
    <xf numFmtId="0" fontId="20" fillId="0" borderId="0" xfId="0" applyFont="1"/>
    <xf numFmtId="2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2" fontId="19" fillId="0" borderId="0" xfId="0" applyNumberFormat="1" applyFont="1"/>
    <xf numFmtId="167" fontId="19" fillId="0" borderId="0" xfId="0" applyNumberFormat="1" applyFont="1"/>
    <xf numFmtId="168" fontId="19" fillId="0" borderId="0" xfId="0" applyNumberFormat="1" applyFont="1"/>
    <xf numFmtId="0" fontId="19" fillId="0" borderId="0" xfId="0" applyFont="1" applyAlignment="1">
      <alignment horizontal="right"/>
    </xf>
    <xf numFmtId="0" fontId="37" fillId="0" borderId="0" xfId="0" applyFont="1" applyAlignment="1">
      <alignment horizontal="center"/>
    </xf>
    <xf numFmtId="165" fontId="0" fillId="0" borderId="0" xfId="0" applyNumberFormat="1" applyFill="1" applyBorder="1" applyAlignment="1">
      <alignment horizontal="center" vertical="top"/>
    </xf>
    <xf numFmtId="0" fontId="37" fillId="0" borderId="0" xfId="0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horizontal="center" vertical="top"/>
    </xf>
    <xf numFmtId="11" fontId="0" fillId="0" borderId="0" xfId="0" applyNumberFormat="1" applyFill="1" applyBorder="1" applyAlignment="1">
      <alignment horizontal="center" vertical="top"/>
    </xf>
    <xf numFmtId="0" fontId="19" fillId="0" borderId="0" xfId="0" applyFont="1" applyAlignment="1">
      <alignment horizontal="left"/>
    </xf>
    <xf numFmtId="0" fontId="19" fillId="0" borderId="0" xfId="0" applyFont="1" applyBorder="1"/>
    <xf numFmtId="0" fontId="19" fillId="0" borderId="14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/>
    </xf>
    <xf numFmtId="0" fontId="19" fillId="0" borderId="35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/>
    </xf>
    <xf numFmtId="0" fontId="19" fillId="0" borderId="42" xfId="0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0" fontId="19" fillId="0" borderId="44" xfId="0" applyFont="1" applyFill="1" applyBorder="1" applyAlignment="1">
      <alignment horizontal="center" vertical="center"/>
    </xf>
    <xf numFmtId="0" fontId="31" fillId="0" borderId="47" xfId="0" applyFont="1" applyBorder="1" applyAlignment="1">
      <alignment horizontal="center" vertical="center" wrapText="1"/>
    </xf>
    <xf numFmtId="0" fontId="37" fillId="0" borderId="0" xfId="0" applyNumberFormat="1" applyFont="1"/>
    <xf numFmtId="0" fontId="19" fillId="0" borderId="21" xfId="0" applyFont="1" applyBorder="1"/>
    <xf numFmtId="0" fontId="31" fillId="0" borderId="49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31" fillId="0" borderId="45" xfId="0" applyFont="1" applyFill="1" applyBorder="1" applyAlignment="1">
      <alignment horizontal="center"/>
    </xf>
    <xf numFmtId="0" fontId="31" fillId="0" borderId="46" xfId="0" applyFont="1" applyFill="1" applyBorder="1" applyAlignment="1">
      <alignment horizontal="center"/>
    </xf>
    <xf numFmtId="0" fontId="31" fillId="0" borderId="44" xfId="0" applyFont="1" applyFill="1" applyBorder="1" applyAlignment="1">
      <alignment horizontal="center" wrapText="1"/>
    </xf>
    <xf numFmtId="0" fontId="19" fillId="0" borderId="36" xfId="0" applyFont="1" applyBorder="1"/>
    <xf numFmtId="0" fontId="19" fillId="0" borderId="51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/>
    </xf>
    <xf numFmtId="0" fontId="19" fillId="0" borderId="37" xfId="0" applyFont="1" applyFill="1" applyBorder="1" applyAlignment="1">
      <alignment horizontal="center" vertical="center"/>
    </xf>
    <xf numFmtId="0" fontId="19" fillId="0" borderId="45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top"/>
    </xf>
    <xf numFmtId="0" fontId="19" fillId="0" borderId="20" xfId="0" applyFont="1" applyFill="1" applyBorder="1" applyAlignment="1">
      <alignment horizontal="center" vertical="center"/>
    </xf>
    <xf numFmtId="0" fontId="0" fillId="0" borderId="24" xfId="0" applyBorder="1" applyAlignment="1"/>
    <xf numFmtId="0" fontId="19" fillId="0" borderId="36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1" xfId="0" applyBorder="1" applyAlignment="1"/>
    <xf numFmtId="0" fontId="19" fillId="0" borderId="21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19" fillId="0" borderId="15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/>
    </xf>
    <xf numFmtId="0" fontId="37" fillId="0" borderId="0" xfId="0" applyFont="1" applyFill="1" applyBorder="1" applyAlignment="1">
      <alignment horizontal="center" wrapText="1"/>
    </xf>
  </cellXfs>
  <cellStyles count="217">
    <cellStyle name="Bad" xfId="3" builtinId="27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Good" xfId="2" builtinId="26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Neutral" xfId="4" builtinId="28"/>
    <cellStyle name="Normal" xfId="0" builtinId="0"/>
    <cellStyle name="Normal 10" xfId="19"/>
    <cellStyle name="Normal 11" xfId="18"/>
    <cellStyle name="Normal 12" xfId="16"/>
    <cellStyle name="Normal 13" xfId="17"/>
    <cellStyle name="Normal 16" xfId="14"/>
    <cellStyle name="Normal 17" xfId="12"/>
    <cellStyle name="Normal 18" xfId="13"/>
    <cellStyle name="Normal 19" xfId="11"/>
    <cellStyle name="Normal 20" xfId="10"/>
    <cellStyle name="Normal 21" xfId="9"/>
    <cellStyle name="Normal 22" xfId="8"/>
    <cellStyle name="Normal 24" xfId="7"/>
    <cellStyle name="Normal 25" xfId="5"/>
    <cellStyle name="Normal 26" xfId="6"/>
    <cellStyle name="Normal 3" xfId="26"/>
    <cellStyle name="Normal 4" xfId="24"/>
    <cellStyle name="Normal 5" xfId="25"/>
    <cellStyle name="Normal 6" xfId="23"/>
    <cellStyle name="Normal 7" xfId="22"/>
    <cellStyle name="Normal 8" xfId="21"/>
    <cellStyle name="Normal 9" xfId="20"/>
    <cellStyle name="Percent" xfId="1" builtinId="5"/>
    <cellStyle name="Percent 15" xfId="1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selection activeCell="F14" sqref="F14"/>
    </sheetView>
  </sheetViews>
  <sheetFormatPr baseColWidth="10" defaultRowHeight="15" x14ac:dyDescent="0"/>
  <cols>
    <col min="1" max="1" width="34.5" style="237" customWidth="1"/>
    <col min="2" max="2" width="12.5" style="237" customWidth="1"/>
    <col min="3" max="3" width="16.83203125" style="237" customWidth="1"/>
    <col min="4" max="4" width="24" style="237" customWidth="1"/>
    <col min="5" max="5" width="26.83203125" style="237" customWidth="1"/>
    <col min="6" max="6" width="27.5" style="237" bestFit="1" customWidth="1"/>
    <col min="7" max="7" width="12.6640625" style="237" bestFit="1" customWidth="1"/>
    <col min="8" max="8" width="11.1640625" style="237" bestFit="1" customWidth="1"/>
    <col min="9" max="16384" width="10.83203125" style="237"/>
  </cols>
  <sheetData>
    <row r="1" spans="1:12" ht="18" thickBot="1">
      <c r="A1" s="237" t="s">
        <v>549</v>
      </c>
    </row>
    <row r="2" spans="1:12" ht="31" thickBot="1">
      <c r="A2" s="275" t="s">
        <v>548</v>
      </c>
      <c r="B2" s="239" t="s">
        <v>490</v>
      </c>
      <c r="C2" s="272" t="s">
        <v>529</v>
      </c>
      <c r="D2" s="272" t="s">
        <v>533</v>
      </c>
      <c r="E2" s="240" t="s">
        <v>519</v>
      </c>
      <c r="F2" s="238"/>
    </row>
    <row r="3" spans="1:12">
      <c r="A3" s="288" t="s">
        <v>550</v>
      </c>
      <c r="B3" s="289"/>
      <c r="C3" s="290"/>
      <c r="D3" s="290"/>
      <c r="E3" s="291"/>
      <c r="F3" s="238"/>
    </row>
    <row r="4" spans="1:12">
      <c r="A4" s="270" t="s">
        <v>486</v>
      </c>
      <c r="B4" s="294" t="s">
        <v>488</v>
      </c>
      <c r="C4" s="296" t="s">
        <v>530</v>
      </c>
      <c r="D4" s="296" t="s">
        <v>518</v>
      </c>
      <c r="E4" s="299" t="s">
        <v>493</v>
      </c>
      <c r="F4" s="238"/>
    </row>
    <row r="5" spans="1:12">
      <c r="A5" s="276" t="s">
        <v>487</v>
      </c>
      <c r="B5" s="295"/>
      <c r="C5" s="297"/>
      <c r="D5" s="298"/>
      <c r="E5" s="300"/>
      <c r="F5" s="238"/>
    </row>
    <row r="6" spans="1:12">
      <c r="A6" s="270" t="s">
        <v>489</v>
      </c>
      <c r="B6" s="260"/>
      <c r="C6" s="282"/>
      <c r="D6" s="282"/>
      <c r="E6" s="274"/>
    </row>
    <row r="7" spans="1:12">
      <c r="A7" s="286" t="s">
        <v>527</v>
      </c>
      <c r="B7" s="285" t="s">
        <v>520</v>
      </c>
      <c r="C7" s="266" t="s">
        <v>532</v>
      </c>
      <c r="D7" s="266" t="s">
        <v>521</v>
      </c>
      <c r="E7" s="287" t="s">
        <v>494</v>
      </c>
      <c r="F7" s="238"/>
      <c r="I7" s="253"/>
    </row>
    <row r="8" spans="1:12">
      <c r="A8" s="276" t="s">
        <v>525</v>
      </c>
      <c r="B8" s="277" t="s">
        <v>526</v>
      </c>
      <c r="C8" s="283" t="s">
        <v>531</v>
      </c>
      <c r="D8" s="283" t="s">
        <v>523</v>
      </c>
      <c r="E8" s="278" t="s">
        <v>524</v>
      </c>
      <c r="F8" s="238"/>
      <c r="I8" s="253"/>
    </row>
    <row r="9" spans="1:12">
      <c r="A9" s="270" t="s">
        <v>542</v>
      </c>
      <c r="B9" s="294" t="s">
        <v>544</v>
      </c>
      <c r="C9" s="296" t="s">
        <v>546</v>
      </c>
      <c r="D9" s="296" t="s">
        <v>547</v>
      </c>
      <c r="E9" s="299" t="s">
        <v>545</v>
      </c>
      <c r="F9" s="238"/>
      <c r="I9" s="253"/>
    </row>
    <row r="10" spans="1:12" ht="16" thickBot="1">
      <c r="A10" s="271" t="s">
        <v>543</v>
      </c>
      <c r="B10" s="301"/>
      <c r="C10" s="302"/>
      <c r="D10" s="302"/>
      <c r="E10" s="303"/>
      <c r="F10" s="238"/>
      <c r="K10" s="253"/>
      <c r="L10" s="253"/>
    </row>
    <row r="11" spans="1:12">
      <c r="A11" s="279" t="s">
        <v>551</v>
      </c>
      <c r="B11" s="265" t="s">
        <v>522</v>
      </c>
      <c r="C11" s="284" t="s">
        <v>540</v>
      </c>
      <c r="D11" s="266" t="s">
        <v>541</v>
      </c>
      <c r="E11" s="267" t="s">
        <v>524</v>
      </c>
      <c r="F11" s="238"/>
    </row>
    <row r="12" spans="1:12">
      <c r="A12" s="280" t="s">
        <v>552</v>
      </c>
      <c r="B12" s="263">
        <v>1</v>
      </c>
      <c r="C12" s="264" t="s">
        <v>537</v>
      </c>
      <c r="D12" s="264" t="s">
        <v>536</v>
      </c>
      <c r="E12" s="268" t="s">
        <v>491</v>
      </c>
      <c r="F12" s="238"/>
    </row>
    <row r="13" spans="1:12" ht="31" thickBot="1">
      <c r="A13" s="281" t="s">
        <v>496</v>
      </c>
      <c r="B13" s="261" t="s">
        <v>495</v>
      </c>
      <c r="C13" s="269" t="s">
        <v>539</v>
      </c>
      <c r="D13" s="269" t="s">
        <v>538</v>
      </c>
      <c r="E13" s="262" t="s">
        <v>492</v>
      </c>
      <c r="F13" s="238"/>
    </row>
    <row r="14" spans="1:12">
      <c r="A14" s="237" t="s">
        <v>528</v>
      </c>
      <c r="F14" s="238"/>
    </row>
    <row r="15" spans="1:12">
      <c r="A15" s="259" t="s">
        <v>535</v>
      </c>
      <c r="B15" s="238"/>
      <c r="C15" s="238"/>
      <c r="D15" s="238"/>
      <c r="F15" s="238"/>
    </row>
    <row r="16" spans="1:12">
      <c r="A16" s="237" t="s">
        <v>534</v>
      </c>
    </row>
    <row r="17" spans="1:18" ht="17">
      <c r="A17" s="237" t="s">
        <v>553</v>
      </c>
    </row>
    <row r="18" spans="1:18">
      <c r="D18" s="251"/>
    </row>
    <row r="21" spans="1:18">
      <c r="E21"/>
    </row>
    <row r="22" spans="1:18">
      <c r="E22"/>
      <c r="F22"/>
      <c r="G22" s="273"/>
      <c r="H22" s="273"/>
      <c r="I22"/>
      <c r="J22"/>
      <c r="K22"/>
      <c r="L22"/>
      <c r="M22"/>
      <c r="N22"/>
      <c r="O22"/>
      <c r="P22"/>
      <c r="Q22"/>
      <c r="R22"/>
    </row>
    <row r="23" spans="1:18"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>
      <c r="A24" s="252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>
      <c r="F27"/>
      <c r="G27"/>
      <c r="H27"/>
      <c r="I27"/>
      <c r="J27"/>
      <c r="K27"/>
      <c r="L27"/>
      <c r="M27"/>
      <c r="N27"/>
      <c r="O27"/>
      <c r="P27"/>
      <c r="Q27"/>
      <c r="R27"/>
    </row>
    <row r="31" spans="1:18">
      <c r="A31" s="260"/>
      <c r="B31" s="260"/>
      <c r="C31" s="260"/>
      <c r="D31" s="260"/>
      <c r="E31" s="260"/>
    </row>
    <row r="36" spans="11:11">
      <c r="K36" s="250"/>
    </row>
    <row r="37" spans="11:11">
      <c r="K37" s="250"/>
    </row>
    <row r="38" spans="11:11">
      <c r="K38" s="250"/>
    </row>
    <row r="39" spans="11:11">
      <c r="K39" s="250"/>
    </row>
    <row r="40" spans="11:11">
      <c r="K40" s="250"/>
    </row>
    <row r="41" spans="11:11">
      <c r="K41" s="250"/>
    </row>
    <row r="42" spans="11:11">
      <c r="K42" s="250"/>
    </row>
    <row r="43" spans="11:11">
      <c r="K43" s="250"/>
    </row>
    <row r="44" spans="11:11">
      <c r="K44" s="250"/>
    </row>
    <row r="45" spans="11:11">
      <c r="K45" s="250"/>
    </row>
    <row r="46" spans="11:11">
      <c r="K46" s="250"/>
    </row>
  </sheetData>
  <mergeCells count="8">
    <mergeCell ref="B4:B5"/>
    <mergeCell ref="C4:C5"/>
    <mergeCell ref="D4:D5"/>
    <mergeCell ref="E4:E5"/>
    <mergeCell ref="B9:B10"/>
    <mergeCell ref="C9:C10"/>
    <mergeCell ref="D9:D10"/>
    <mergeCell ref="E9:E10"/>
  </mergeCells>
  <phoneticPr fontId="33" type="noConversion"/>
  <pageMargins left="0.75" right="0.75" top="1" bottom="1" header="0.5" footer="0.5"/>
  <pageSetup scale="58" orientation="portrait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G18" sqref="G18"/>
    </sheetView>
  </sheetViews>
  <sheetFormatPr baseColWidth="10" defaultRowHeight="15" x14ac:dyDescent="0"/>
  <cols>
    <col min="1" max="1" width="26.83203125" customWidth="1"/>
    <col min="2" max="2" width="17.6640625" customWidth="1"/>
    <col min="3" max="3" width="17.1640625" customWidth="1"/>
    <col min="4" max="4" width="22.6640625" customWidth="1"/>
    <col min="5" max="5" width="14.1640625" customWidth="1"/>
    <col min="6" max="6" width="14.5" customWidth="1"/>
    <col min="7" max="7" width="14.5" bestFit="1" customWidth="1"/>
  </cols>
  <sheetData>
    <row r="1" spans="1:17">
      <c r="A1" t="s">
        <v>511</v>
      </c>
    </row>
    <row r="2" spans="1:17">
      <c r="A2" s="254"/>
      <c r="B2" s="254" t="s">
        <v>512</v>
      </c>
      <c r="C2" s="254" t="s">
        <v>513</v>
      </c>
      <c r="D2" s="254" t="s">
        <v>485</v>
      </c>
    </row>
    <row r="3" spans="1:17">
      <c r="A3" s="292" t="s">
        <v>561</v>
      </c>
      <c r="B3" s="186">
        <v>30</v>
      </c>
      <c r="C3" s="186">
        <v>40</v>
      </c>
      <c r="D3" s="186" t="s">
        <v>514</v>
      </c>
      <c r="E3" s="101"/>
      <c r="F3" s="101"/>
      <c r="G3" s="101"/>
    </row>
    <row r="4" spans="1:17">
      <c r="A4" s="292" t="s">
        <v>562</v>
      </c>
      <c r="B4" s="186">
        <v>800</v>
      </c>
      <c r="C4" s="186">
        <v>1500</v>
      </c>
      <c r="D4" s="186" t="s">
        <v>515</v>
      </c>
      <c r="E4" s="101"/>
      <c r="F4" s="101"/>
      <c r="G4" s="101"/>
    </row>
    <row r="5" spans="1:17">
      <c r="E5" s="101"/>
      <c r="F5" s="101"/>
      <c r="G5" s="101"/>
    </row>
    <row r="6" spans="1:17" ht="17">
      <c r="A6" s="292" t="s">
        <v>517</v>
      </c>
      <c r="B6" s="186">
        <v>0.13</v>
      </c>
      <c r="C6" s="186"/>
      <c r="D6" s="186" t="s">
        <v>515</v>
      </c>
      <c r="E6" s="101"/>
      <c r="F6" s="101"/>
      <c r="G6" s="101"/>
    </row>
    <row r="7" spans="1:17">
      <c r="A7" s="101"/>
      <c r="B7" s="101"/>
      <c r="C7" s="101"/>
      <c r="D7" s="101"/>
      <c r="E7" s="101"/>
      <c r="F7" s="101"/>
      <c r="G7" s="101"/>
    </row>
    <row r="8" spans="1:17">
      <c r="A8" s="202"/>
      <c r="B8" s="202"/>
      <c r="C8" s="202"/>
      <c r="D8" s="305" t="s">
        <v>516</v>
      </c>
      <c r="E8" s="305"/>
      <c r="F8" s="202"/>
      <c r="G8" s="202"/>
    </row>
    <row r="9" spans="1:17" ht="30">
      <c r="A9" s="257" t="s">
        <v>554</v>
      </c>
      <c r="B9" s="256" t="s">
        <v>555</v>
      </c>
      <c r="C9" s="256" t="s">
        <v>556</v>
      </c>
      <c r="D9" s="257" t="s">
        <v>557</v>
      </c>
      <c r="E9" s="257" t="s">
        <v>558</v>
      </c>
      <c r="F9" s="256" t="s">
        <v>559</v>
      </c>
      <c r="G9" s="256" t="s">
        <v>560</v>
      </c>
    </row>
    <row r="10" spans="1:17">
      <c r="A10" s="293">
        <v>800</v>
      </c>
      <c r="B10" s="258">
        <f>A10*100.048/87.62/1000000</f>
        <v>9.1347181008902061E-4</v>
      </c>
      <c r="C10" s="258">
        <f>B10/B6</f>
        <v>7.0267062314540042E-3</v>
      </c>
      <c r="D10" s="258">
        <f>C10*B3/1000</f>
        <v>2.1080118694362013E-4</v>
      </c>
      <c r="E10" s="258">
        <f>C10*C3/1000</f>
        <v>2.8106824925816016E-4</v>
      </c>
      <c r="F10" s="255">
        <f>D10*87.62/1000*1000000</f>
        <v>18.470399999999998</v>
      </c>
      <c r="G10" s="255">
        <f>E10*87.62/1000*1000000</f>
        <v>24.627199999999995</v>
      </c>
    </row>
    <row r="11" spans="1:17">
      <c r="A11" s="293">
        <v>1500</v>
      </c>
      <c r="B11" s="258">
        <f>A11*100.048/87.62/1000000</f>
        <v>1.7127596439169138E-3</v>
      </c>
      <c r="C11" s="258">
        <f>B11/B6</f>
        <v>1.317507418397626E-2</v>
      </c>
      <c r="D11" s="258">
        <f>C11*B3/1000</f>
        <v>3.9525222551928778E-4</v>
      </c>
      <c r="E11" s="258">
        <f>C11*C3/1000</f>
        <v>5.2700296735905044E-4</v>
      </c>
      <c r="F11" s="255">
        <f>D11*87.62/1000*1000000</f>
        <v>34.631999999999998</v>
      </c>
      <c r="G11" s="255">
        <f>E11*87.62/1000*1000000</f>
        <v>46.176000000000002</v>
      </c>
    </row>
    <row r="12" spans="1:17">
      <c r="A12" s="101"/>
      <c r="B12" s="101"/>
      <c r="C12" s="101"/>
      <c r="D12" s="101"/>
      <c r="E12" s="101"/>
      <c r="F12" s="101"/>
      <c r="G12" s="101"/>
    </row>
    <row r="13" spans="1:17">
      <c r="A13" s="101"/>
      <c r="B13" s="101"/>
      <c r="C13" s="101"/>
      <c r="D13" s="101"/>
      <c r="E13" s="101"/>
      <c r="F13" s="101"/>
      <c r="G13" s="101"/>
    </row>
    <row r="14" spans="1:17">
      <c r="A14" s="101"/>
      <c r="B14" s="101"/>
      <c r="C14" s="101"/>
      <c r="D14" s="101"/>
      <c r="E14" s="101"/>
      <c r="F14" s="101"/>
      <c r="G14" s="101"/>
      <c r="P14" s="273"/>
      <c r="Q14" s="273"/>
    </row>
    <row r="15" spans="1:17">
      <c r="A15" s="101"/>
      <c r="B15" s="101"/>
      <c r="C15" s="101"/>
      <c r="D15" s="101"/>
      <c r="E15" s="101"/>
      <c r="F15" s="101"/>
      <c r="G15" s="101"/>
    </row>
    <row r="30" spans="19:19">
      <c r="S30" s="105"/>
    </row>
    <row r="31" spans="19:19">
      <c r="S31" s="105"/>
    </row>
  </sheetData>
  <mergeCells count="1">
    <mergeCell ref="D8:E8"/>
  </mergeCells>
  <phoneticPr fontId="33" type="noConversion"/>
  <pageMargins left="0.75" right="0.75" top="1" bottom="1" header="0.5" footer="0.5"/>
  <pageSetup scale="60" orientation="portrait" horizontalDpi="4294967292" verticalDpi="4294967292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5"/>
  <sheetViews>
    <sheetView topLeftCell="A225" workbookViewId="0">
      <selection activeCell="F255" sqref="F255"/>
    </sheetView>
  </sheetViews>
  <sheetFormatPr baseColWidth="10" defaultRowHeight="15" x14ac:dyDescent="0"/>
  <cols>
    <col min="2" max="2" width="8" bestFit="1" customWidth="1"/>
    <col min="3" max="3" width="4.83203125" bestFit="1" customWidth="1"/>
    <col min="4" max="4" width="8" bestFit="1" customWidth="1"/>
    <col min="5" max="5" width="9.1640625" bestFit="1" customWidth="1"/>
    <col min="6" max="6" width="9.83203125" customWidth="1"/>
    <col min="7" max="7" width="7.33203125" customWidth="1"/>
    <col min="8" max="8" width="8.83203125" bestFit="1" customWidth="1"/>
    <col min="9" max="9" width="14.1640625" bestFit="1" customWidth="1"/>
    <col min="10" max="10" width="22.33203125" customWidth="1"/>
  </cols>
  <sheetData>
    <row r="1" spans="1:10" ht="20" customHeight="1">
      <c r="A1" s="89" t="s">
        <v>462</v>
      </c>
      <c r="B1" s="2"/>
      <c r="C1" s="2"/>
      <c r="D1" s="3"/>
      <c r="E1" s="4"/>
      <c r="F1" s="4"/>
      <c r="G1" s="5"/>
      <c r="H1" s="4"/>
      <c r="I1" s="6"/>
      <c r="J1" s="7"/>
    </row>
    <row r="2" spans="1:10" ht="20" customHeight="1">
      <c r="A2" s="89" t="s">
        <v>463</v>
      </c>
      <c r="B2" s="2"/>
      <c r="C2" s="2"/>
      <c r="D2" s="3"/>
      <c r="E2" s="4"/>
      <c r="F2" s="4"/>
      <c r="G2" s="5"/>
      <c r="H2" s="4"/>
      <c r="I2" s="6"/>
      <c r="J2" s="7"/>
    </row>
    <row r="3" spans="1:10" ht="44" customHeight="1">
      <c r="A3" s="9" t="s">
        <v>9</v>
      </c>
      <c r="B3" s="10" t="s">
        <v>80</v>
      </c>
      <c r="C3" s="10" t="s">
        <v>81</v>
      </c>
      <c r="D3" s="11" t="s">
        <v>0</v>
      </c>
      <c r="E3" s="15" t="s">
        <v>464</v>
      </c>
      <c r="F3" s="13" t="s">
        <v>1</v>
      </c>
      <c r="G3" s="14" t="s">
        <v>10</v>
      </c>
      <c r="H3" s="15" t="s">
        <v>2</v>
      </c>
      <c r="I3" s="13" t="s">
        <v>465</v>
      </c>
      <c r="J3" s="9" t="s">
        <v>4</v>
      </c>
    </row>
    <row r="4" spans="1:10" ht="16" thickBot="1">
      <c r="A4" s="17" t="s">
        <v>82</v>
      </c>
      <c r="B4" s="18"/>
      <c r="C4" s="18"/>
      <c r="D4" s="19"/>
      <c r="E4" s="20"/>
      <c r="F4" s="18" t="s">
        <v>5</v>
      </c>
      <c r="G4" s="21"/>
      <c r="H4" s="20"/>
      <c r="I4" s="20"/>
      <c r="J4" s="20"/>
    </row>
    <row r="5" spans="1:10">
      <c r="A5" s="22">
        <v>257.5</v>
      </c>
      <c r="B5" s="2">
        <v>257.5</v>
      </c>
      <c r="C5" s="22" t="s">
        <v>83</v>
      </c>
      <c r="D5" s="23">
        <v>466</v>
      </c>
      <c r="E5" s="4">
        <v>0.70883300000000005</v>
      </c>
      <c r="F5" s="24">
        <v>5</v>
      </c>
      <c r="G5" s="25">
        <v>236</v>
      </c>
      <c r="H5" s="6">
        <v>0.70870500000000003</v>
      </c>
      <c r="I5" s="26">
        <v>1.2800000000001699E-4</v>
      </c>
      <c r="J5" s="27">
        <v>1.9899999999994922E-4</v>
      </c>
    </row>
    <row r="6" spans="1:10">
      <c r="A6" s="22">
        <v>311.5</v>
      </c>
      <c r="B6" s="2">
        <v>311.5</v>
      </c>
      <c r="C6" s="22" t="s">
        <v>84</v>
      </c>
      <c r="D6" s="23">
        <v>463.347351526642</v>
      </c>
      <c r="E6" s="4">
        <v>0.708843</v>
      </c>
      <c r="F6" s="24">
        <v>12</v>
      </c>
      <c r="G6" s="25">
        <v>260</v>
      </c>
      <c r="H6" s="26">
        <v>0.70869499999999996</v>
      </c>
      <c r="I6" s="26">
        <v>1.9899999999994922E-4</v>
      </c>
      <c r="J6" s="28"/>
    </row>
    <row r="7" spans="1:10">
      <c r="A7" s="22">
        <v>330</v>
      </c>
      <c r="B7" s="2">
        <v>330</v>
      </c>
      <c r="C7" s="22" t="s">
        <v>84</v>
      </c>
      <c r="D7" s="23">
        <v>462.28693900000002</v>
      </c>
      <c r="E7" s="4">
        <v>0.70869300000000002</v>
      </c>
      <c r="F7" s="24">
        <v>15</v>
      </c>
      <c r="G7" s="25">
        <v>313</v>
      </c>
      <c r="H7" s="26">
        <v>0.70857000000000003</v>
      </c>
      <c r="I7" s="26">
        <v>1.1899999999998023E-4</v>
      </c>
      <c r="J7" s="28"/>
    </row>
    <row r="8" spans="1:10">
      <c r="A8" s="22">
        <v>335</v>
      </c>
      <c r="B8" s="2">
        <v>335</v>
      </c>
      <c r="C8" s="22" t="s">
        <v>84</v>
      </c>
      <c r="D8" s="23">
        <v>462.027942</v>
      </c>
      <c r="E8" s="4">
        <v>0.70866399999999996</v>
      </c>
      <c r="F8" s="24">
        <v>12</v>
      </c>
      <c r="G8" s="25">
        <v>200</v>
      </c>
      <c r="H8" s="26">
        <v>0.70852800000000005</v>
      </c>
      <c r="I8" s="26">
        <v>1.1399999999994748E-4</v>
      </c>
      <c r="J8" s="28"/>
    </row>
    <row r="9" spans="1:10">
      <c r="A9" s="22">
        <v>360</v>
      </c>
      <c r="B9" s="2">
        <v>360</v>
      </c>
      <c r="C9" s="22" t="s">
        <v>6</v>
      </c>
      <c r="D9" s="23">
        <v>460.40325238095238</v>
      </c>
      <c r="E9" s="4">
        <v>0.708484</v>
      </c>
      <c r="F9" s="24">
        <v>9</v>
      </c>
      <c r="G9" s="25">
        <v>197</v>
      </c>
      <c r="H9" s="26">
        <v>0.70837000000000006</v>
      </c>
      <c r="I9" s="26">
        <v>7.9000000000051251E-5</v>
      </c>
      <c r="J9" s="28"/>
    </row>
    <row r="10" spans="1:10">
      <c r="A10" s="22">
        <v>379.5</v>
      </c>
      <c r="B10" s="2">
        <v>379.5</v>
      </c>
      <c r="C10" s="22" t="s">
        <v>6</v>
      </c>
      <c r="D10" s="23">
        <v>458.72582523809524</v>
      </c>
      <c r="E10" s="4">
        <v>0.70842499999999997</v>
      </c>
      <c r="F10" s="24">
        <v>13</v>
      </c>
      <c r="G10" s="25">
        <v>293</v>
      </c>
      <c r="H10" s="26">
        <v>0.70828500000000005</v>
      </c>
      <c r="I10" s="26">
        <v>9.7000000000013742E-5</v>
      </c>
      <c r="J10" s="28"/>
    </row>
    <row r="11" spans="1:10">
      <c r="A11" s="22">
        <v>402</v>
      </c>
      <c r="B11" s="2">
        <v>402</v>
      </c>
      <c r="C11" s="22" t="s">
        <v>85</v>
      </c>
      <c r="D11" s="23">
        <v>457.06881714285714</v>
      </c>
      <c r="E11" s="4">
        <v>0.70826599999999995</v>
      </c>
      <c r="F11" s="24">
        <v>17</v>
      </c>
      <c r="G11" s="25">
        <v>220</v>
      </c>
      <c r="H11" s="26">
        <v>0.70814999999999995</v>
      </c>
      <c r="I11" s="26">
        <v>3.7999999999982492E-5</v>
      </c>
      <c r="J11" s="28"/>
    </row>
    <row r="12" spans="1:10">
      <c r="A12" s="22">
        <v>409.5</v>
      </c>
      <c r="B12" s="2">
        <v>409.5</v>
      </c>
      <c r="C12" s="22" t="s">
        <v>85</v>
      </c>
      <c r="D12" s="23">
        <v>456.58164928571432</v>
      </c>
      <c r="E12" s="4">
        <v>0.70823899999999995</v>
      </c>
      <c r="F12" s="24">
        <v>10</v>
      </c>
      <c r="G12" s="25">
        <v>154</v>
      </c>
      <c r="H12" s="26">
        <v>0.70810499999999998</v>
      </c>
      <c r="I12" s="26">
        <v>5.0999999999912227E-5</v>
      </c>
      <c r="J12" s="28"/>
    </row>
    <row r="13" spans="1:10">
      <c r="A13" s="22">
        <v>423</v>
      </c>
      <c r="B13" s="2">
        <v>423</v>
      </c>
      <c r="C13" s="22" t="s">
        <v>11</v>
      </c>
      <c r="D13" s="23">
        <v>455.17642897428345</v>
      </c>
      <c r="E13" s="4">
        <v>0.70809</v>
      </c>
      <c r="F13" s="24">
        <v>7</v>
      </c>
      <c r="G13" s="25">
        <v>716</v>
      </c>
      <c r="H13" s="26">
        <v>0.70804</v>
      </c>
      <c r="I13" s="26">
        <v>2.5999999999970491E-5</v>
      </c>
      <c r="J13" s="28"/>
    </row>
    <row r="14" spans="1:10">
      <c r="A14" s="22">
        <v>445.5</v>
      </c>
      <c r="B14" s="2">
        <v>445.5</v>
      </c>
      <c r="C14" s="22" t="s">
        <v>11</v>
      </c>
      <c r="D14" s="23">
        <v>454.38914453674124</v>
      </c>
      <c r="E14" s="4">
        <v>0.708179</v>
      </c>
      <c r="F14" s="24">
        <v>13</v>
      </c>
      <c r="G14" s="25">
        <v>199</v>
      </c>
      <c r="H14" s="26">
        <v>0.70799000000000001</v>
      </c>
      <c r="I14" s="26">
        <v>1.6300000000002424E-4</v>
      </c>
      <c r="J14" s="28"/>
    </row>
    <row r="15" spans="1:10">
      <c r="A15" s="22">
        <v>466</v>
      </c>
      <c r="B15" s="2">
        <v>466</v>
      </c>
      <c r="C15" s="22" t="s">
        <v>11</v>
      </c>
      <c r="D15" s="23">
        <v>453.95766210862621</v>
      </c>
      <c r="E15" s="4">
        <v>0.708094</v>
      </c>
      <c r="F15" s="24">
        <v>13</v>
      </c>
      <c r="G15" s="25">
        <v>545</v>
      </c>
      <c r="H15" s="26">
        <v>0.70797200000000005</v>
      </c>
      <c r="I15" s="26">
        <v>9.5999999999984986E-5</v>
      </c>
      <c r="J15" s="28"/>
    </row>
    <row r="16" spans="1:10" ht="16" thickBot="1">
      <c r="A16" s="29" t="s">
        <v>86</v>
      </c>
      <c r="B16" s="30"/>
      <c r="C16" s="30"/>
      <c r="D16" s="31"/>
      <c r="E16" s="20"/>
      <c r="F16" s="18" t="s">
        <v>5</v>
      </c>
      <c r="G16" s="21"/>
      <c r="H16" s="20"/>
      <c r="I16" s="20"/>
      <c r="J16" s="20"/>
    </row>
    <row r="17" spans="1:10">
      <c r="A17" s="22" t="s">
        <v>87</v>
      </c>
      <c r="B17" s="32">
        <v>21</v>
      </c>
      <c r="C17" s="22" t="s">
        <v>84</v>
      </c>
      <c r="D17" s="23">
        <v>463.67962500000004</v>
      </c>
      <c r="E17" s="26">
        <v>0.70886700000000002</v>
      </c>
      <c r="F17" s="24">
        <v>10</v>
      </c>
      <c r="G17" s="33">
        <v>74</v>
      </c>
      <c r="H17" s="26">
        <v>0.70862999999999998</v>
      </c>
      <c r="I17" s="26">
        <v>2.1000000000004349E-4</v>
      </c>
      <c r="J17" s="27">
        <v>1.80999999999987E-4</v>
      </c>
    </row>
    <row r="18" spans="1:10">
      <c r="A18" s="34" t="s">
        <v>88</v>
      </c>
      <c r="B18" s="35">
        <v>26</v>
      </c>
      <c r="C18" s="22" t="s">
        <v>84</v>
      </c>
      <c r="D18" s="23">
        <v>463.23775000000001</v>
      </c>
      <c r="E18" s="26">
        <v>0.70892100000000002</v>
      </c>
      <c r="F18" s="24">
        <v>9</v>
      </c>
      <c r="G18" s="33">
        <v>194.3</v>
      </c>
      <c r="H18" s="26">
        <v>0.70862800000000004</v>
      </c>
      <c r="I18" s="26">
        <v>2.8300000000003322E-4</v>
      </c>
      <c r="J18" s="6">
        <v>2.5818605408678419E-4</v>
      </c>
    </row>
    <row r="19" spans="1:10">
      <c r="A19" s="34" t="s">
        <v>89</v>
      </c>
      <c r="B19" s="35">
        <v>30</v>
      </c>
      <c r="C19" s="22" t="s">
        <v>84</v>
      </c>
      <c r="D19" s="23">
        <v>462.88425000000001</v>
      </c>
      <c r="E19" s="26">
        <v>0.70902600000000005</v>
      </c>
      <c r="F19" s="24">
        <v>8</v>
      </c>
      <c r="G19" s="33">
        <v>163.1</v>
      </c>
      <c r="H19" s="26">
        <v>0.70862800000000004</v>
      </c>
      <c r="I19" s="26">
        <v>4.0700000000004621E-4</v>
      </c>
      <c r="J19" s="6"/>
    </row>
    <row r="20" spans="1:10">
      <c r="A20" s="34" t="s">
        <v>90</v>
      </c>
      <c r="B20" s="35">
        <v>33</v>
      </c>
      <c r="C20" s="22" t="s">
        <v>84</v>
      </c>
      <c r="D20" s="23">
        <v>462.619125</v>
      </c>
      <c r="E20" s="26">
        <v>0.70875500000000002</v>
      </c>
      <c r="F20" s="24">
        <v>9</v>
      </c>
      <c r="G20" s="25">
        <v>264.39999999999998</v>
      </c>
      <c r="H20" s="26">
        <v>0.70862700000000001</v>
      </c>
      <c r="I20" s="26">
        <v>1.4999999999998348E-4</v>
      </c>
      <c r="J20" s="6">
        <v>1.2818393680458229E-4</v>
      </c>
    </row>
    <row r="21" spans="1:10">
      <c r="A21" s="34" t="s">
        <v>91</v>
      </c>
      <c r="B21" s="35">
        <v>36</v>
      </c>
      <c r="C21" s="22" t="s">
        <v>84</v>
      </c>
      <c r="D21" s="23">
        <v>462.35399999999998</v>
      </c>
      <c r="E21" s="26">
        <v>0.70874239725402743</v>
      </c>
      <c r="F21" s="24">
        <v>9</v>
      </c>
      <c r="G21" s="33">
        <v>210.2</v>
      </c>
      <c r="H21" s="26">
        <v>0.70862499999999995</v>
      </c>
      <c r="I21" s="26">
        <v>1.6239725402744654E-4</v>
      </c>
      <c r="J21" s="6"/>
    </row>
    <row r="22" spans="1:10">
      <c r="A22" s="34" t="s">
        <v>92</v>
      </c>
      <c r="B22" s="35">
        <v>39</v>
      </c>
      <c r="C22" s="22" t="s">
        <v>84</v>
      </c>
      <c r="D22" s="23">
        <v>462.32594999999998</v>
      </c>
      <c r="E22" s="26">
        <v>0.70876899999999998</v>
      </c>
      <c r="F22" s="24">
        <v>10</v>
      </c>
      <c r="G22" s="25">
        <v>211.3</v>
      </c>
      <c r="H22" s="26">
        <v>0.70862400000000003</v>
      </c>
      <c r="I22" s="26">
        <v>1.9099999999994122E-4</v>
      </c>
      <c r="J22" s="6"/>
    </row>
    <row r="23" spans="1:10">
      <c r="A23" s="34" t="s">
        <v>93</v>
      </c>
      <c r="B23" s="35">
        <v>42</v>
      </c>
      <c r="C23" s="22" t="s">
        <v>84</v>
      </c>
      <c r="D23" s="23">
        <v>462.29789999999997</v>
      </c>
      <c r="E23" s="26">
        <v>0.70875299999999997</v>
      </c>
      <c r="F23" s="24">
        <v>14</v>
      </c>
      <c r="G23" s="25">
        <v>405.2</v>
      </c>
      <c r="H23" s="26">
        <v>0.70862199999999997</v>
      </c>
      <c r="I23" s="26">
        <v>1.7800000000001148E-4</v>
      </c>
      <c r="J23" s="6">
        <v>1.1600000000000499E-4</v>
      </c>
    </row>
    <row r="24" spans="1:10">
      <c r="A24" s="34" t="s">
        <v>94</v>
      </c>
      <c r="B24" s="35">
        <v>48</v>
      </c>
      <c r="C24" s="22" t="s">
        <v>84</v>
      </c>
      <c r="D24" s="23">
        <v>462.24179999999996</v>
      </c>
      <c r="E24" s="26">
        <v>0.70869899999999997</v>
      </c>
      <c r="F24" s="24">
        <v>9</v>
      </c>
      <c r="G24" s="25">
        <v>377</v>
      </c>
      <c r="H24" s="26">
        <v>0.70861799999999997</v>
      </c>
      <c r="I24" s="26">
        <v>1.2800000000001699E-4</v>
      </c>
      <c r="J24" s="6"/>
    </row>
    <row r="25" spans="1:10">
      <c r="A25" s="34" t="s">
        <v>95</v>
      </c>
      <c r="B25" s="35">
        <v>54</v>
      </c>
      <c r="C25" s="22" t="s">
        <v>84</v>
      </c>
      <c r="D25" s="23">
        <v>462.1857</v>
      </c>
      <c r="E25" s="26">
        <v>0.70872100000000005</v>
      </c>
      <c r="F25" s="24">
        <v>9</v>
      </c>
      <c r="G25" s="25">
        <v>211.4</v>
      </c>
      <c r="H25" s="26">
        <v>0.70861499999999999</v>
      </c>
      <c r="I25" s="26">
        <v>1.540000000000985E-4</v>
      </c>
      <c r="J25" s="6"/>
    </row>
    <row r="26" spans="1:10">
      <c r="A26" s="34" t="s">
        <v>96</v>
      </c>
      <c r="B26" s="35">
        <v>57</v>
      </c>
      <c r="C26" s="22" t="s">
        <v>84</v>
      </c>
      <c r="D26" s="23">
        <v>462.15764999999999</v>
      </c>
      <c r="E26" s="26">
        <v>0.70877599999999996</v>
      </c>
      <c r="F26" s="24">
        <v>11</v>
      </c>
      <c r="G26" s="25">
        <v>208.01</v>
      </c>
      <c r="H26" s="26">
        <v>0.70861399999999997</v>
      </c>
      <c r="I26" s="26">
        <v>2.1299999999990771E-4</v>
      </c>
      <c r="J26" s="6"/>
    </row>
    <row r="27" spans="1:10">
      <c r="A27" s="34" t="s">
        <v>97</v>
      </c>
      <c r="B27" s="35">
        <v>60</v>
      </c>
      <c r="C27" s="22" t="s">
        <v>84</v>
      </c>
      <c r="D27" s="23">
        <v>462.12959999999998</v>
      </c>
      <c r="E27" s="26">
        <v>0.70874499999999996</v>
      </c>
      <c r="F27" s="24">
        <v>13</v>
      </c>
      <c r="G27" s="25">
        <v>241.6</v>
      </c>
      <c r="H27" s="26">
        <v>0.70861200000000002</v>
      </c>
      <c r="I27" s="26">
        <v>1.8599999999990846E-4</v>
      </c>
      <c r="J27" s="6"/>
    </row>
    <row r="28" spans="1:10">
      <c r="A28" s="34" t="s">
        <v>98</v>
      </c>
      <c r="B28" s="35">
        <v>63</v>
      </c>
      <c r="C28" s="22" t="s">
        <v>84</v>
      </c>
      <c r="D28" s="23">
        <v>462.10154999999997</v>
      </c>
      <c r="E28" s="26">
        <v>0.70874099999999995</v>
      </c>
      <c r="F28" s="24">
        <v>13</v>
      </c>
      <c r="G28" s="33">
        <v>162.59</v>
      </c>
      <c r="H28" s="26">
        <v>0.70860999999999996</v>
      </c>
      <c r="I28" s="26">
        <v>1.8599999999990846E-4</v>
      </c>
      <c r="J28" s="6"/>
    </row>
    <row r="29" spans="1:10">
      <c r="A29" s="34" t="s">
        <v>99</v>
      </c>
      <c r="B29" s="35">
        <v>80</v>
      </c>
      <c r="C29" s="22" t="s">
        <v>6</v>
      </c>
      <c r="D29" s="23">
        <v>461.94259999999997</v>
      </c>
      <c r="E29" s="26">
        <v>0.70877199999999996</v>
      </c>
      <c r="F29" s="24">
        <v>10</v>
      </c>
      <c r="G29" s="33">
        <v>182.5</v>
      </c>
      <c r="H29" s="26">
        <v>0.70860299999999998</v>
      </c>
      <c r="I29" s="26">
        <v>2.2800000000000598E-4</v>
      </c>
      <c r="J29" s="6">
        <v>1.0699999999996823E-4</v>
      </c>
    </row>
    <row r="30" spans="1:10">
      <c r="A30" s="34" t="s">
        <v>100</v>
      </c>
      <c r="B30" s="35">
        <v>88</v>
      </c>
      <c r="C30" s="22" t="s">
        <v>6</v>
      </c>
      <c r="D30" s="23">
        <v>461.86779999999999</v>
      </c>
      <c r="E30" s="26">
        <v>0.70874239725402743</v>
      </c>
      <c r="F30" s="24">
        <v>9</v>
      </c>
      <c r="G30" s="33">
        <v>225.59</v>
      </c>
      <c r="H30" s="26">
        <v>0.70860000000000001</v>
      </c>
      <c r="I30" s="26">
        <v>2.0539725402746178E-4</v>
      </c>
      <c r="J30" s="6"/>
    </row>
    <row r="31" spans="1:10">
      <c r="A31" s="34" t="s">
        <v>101</v>
      </c>
      <c r="B31" s="35">
        <v>98</v>
      </c>
      <c r="C31" s="22" t="s">
        <v>6</v>
      </c>
      <c r="D31" s="23">
        <v>461.77429999999998</v>
      </c>
      <c r="E31" s="26">
        <v>0.70876300000000003</v>
      </c>
      <c r="F31" s="24">
        <v>27</v>
      </c>
      <c r="G31" s="33">
        <v>181.8</v>
      </c>
      <c r="H31" s="26">
        <v>0.708592</v>
      </c>
      <c r="I31" s="26">
        <v>2.3800000000007149E-4</v>
      </c>
      <c r="J31" s="6"/>
    </row>
    <row r="32" spans="1:10">
      <c r="A32" s="34" t="s">
        <v>102</v>
      </c>
      <c r="B32" s="35">
        <v>104</v>
      </c>
      <c r="C32" s="22" t="s">
        <v>6</v>
      </c>
      <c r="D32" s="23">
        <v>461.71819999999997</v>
      </c>
      <c r="E32" s="26">
        <v>0.70870397518626327</v>
      </c>
      <c r="F32" s="24">
        <v>15</v>
      </c>
      <c r="G32" s="25">
        <v>255.1370358250787</v>
      </c>
      <c r="H32" s="26">
        <v>0.70859000000000005</v>
      </c>
      <c r="I32" s="26">
        <v>1.8497518626325871E-4</v>
      </c>
      <c r="J32" s="6">
        <v>1.0797518626326497E-4</v>
      </c>
    </row>
    <row r="33" spans="1:10">
      <c r="A33" s="34" t="s">
        <v>103</v>
      </c>
      <c r="B33" s="35">
        <v>110</v>
      </c>
      <c r="C33" s="22" t="s">
        <v>6</v>
      </c>
      <c r="D33" s="23">
        <v>461.66209999999995</v>
      </c>
      <c r="E33" s="26">
        <v>0.708839</v>
      </c>
      <c r="F33" s="24">
        <v>17</v>
      </c>
      <c r="G33" s="25">
        <v>25</v>
      </c>
      <c r="H33" s="26">
        <v>0.708588</v>
      </c>
      <c r="I33" s="26">
        <v>3.2699999999996621E-4</v>
      </c>
      <c r="J33" s="6">
        <v>2.2800000000000598E-4</v>
      </c>
    </row>
    <row r="34" spans="1:10">
      <c r="A34" s="34" t="s">
        <v>104</v>
      </c>
      <c r="B34" s="35">
        <v>120</v>
      </c>
      <c r="C34" s="22" t="s">
        <v>6</v>
      </c>
      <c r="D34" s="23">
        <v>461.56859999999995</v>
      </c>
      <c r="E34" s="26">
        <v>0.70864209130137823</v>
      </c>
      <c r="F34" s="24">
        <v>10</v>
      </c>
      <c r="G34" s="25">
        <v>233.25865393446756</v>
      </c>
      <c r="H34" s="26">
        <v>0.70857199999999998</v>
      </c>
      <c r="I34" s="26">
        <v>1.3909130137823578E-4</v>
      </c>
      <c r="J34" s="6">
        <v>4.7091301378254791E-5</v>
      </c>
    </row>
    <row r="35" spans="1:10">
      <c r="A35" s="34" t="s">
        <v>105</v>
      </c>
      <c r="B35" s="35">
        <v>166</v>
      </c>
      <c r="C35" s="22" t="s">
        <v>6</v>
      </c>
      <c r="D35" s="23">
        <v>460.71887499999997</v>
      </c>
      <c r="E35" s="26">
        <v>0.7086243527475159</v>
      </c>
      <c r="F35" s="24">
        <v>14</v>
      </c>
      <c r="G35" s="25">
        <v>434.64727425661624</v>
      </c>
      <c r="H35" s="26">
        <v>0.70848699999999998</v>
      </c>
      <c r="I35" s="26">
        <v>2.0035274751584176E-4</v>
      </c>
      <c r="J35" s="6">
        <v>1.3735274751591753E-4</v>
      </c>
    </row>
    <row r="36" spans="1:10">
      <c r="A36" s="34" t="s">
        <v>106</v>
      </c>
      <c r="B36" s="35">
        <v>184</v>
      </c>
      <c r="C36" s="22" t="s">
        <v>6</v>
      </c>
      <c r="D36" s="23">
        <v>459.79524999999995</v>
      </c>
      <c r="E36" s="4">
        <v>0.70856561779684857</v>
      </c>
      <c r="F36" s="2">
        <v>9</v>
      </c>
      <c r="G36" s="33">
        <v>136.16596058550459</v>
      </c>
      <c r="H36" s="26">
        <v>0.70842499999999997</v>
      </c>
      <c r="I36" s="26">
        <v>1.8961779684856239E-4</v>
      </c>
      <c r="J36" s="6">
        <v>1.4061779684859665E-4</v>
      </c>
    </row>
    <row r="37" spans="1:10">
      <c r="A37" s="34" t="s">
        <v>107</v>
      </c>
      <c r="B37" s="35">
        <v>211</v>
      </c>
      <c r="C37" s="22" t="s">
        <v>6</v>
      </c>
      <c r="D37" s="23">
        <v>458.40981249999999</v>
      </c>
      <c r="E37" s="4">
        <v>0.70861820711109436</v>
      </c>
      <c r="F37" s="2">
        <v>18</v>
      </c>
      <c r="G37" s="33">
        <v>190.54491213066541</v>
      </c>
      <c r="H37" s="26">
        <v>0.70835999999999999</v>
      </c>
      <c r="I37" s="26">
        <v>3.0520711109438547E-4</v>
      </c>
      <c r="J37" s="6">
        <v>1.3220711109440675E-4</v>
      </c>
    </row>
    <row r="38" spans="1:10">
      <c r="A38" s="34" t="s">
        <v>108</v>
      </c>
      <c r="B38" s="35">
        <v>219</v>
      </c>
      <c r="C38" s="22" t="s">
        <v>85</v>
      </c>
      <c r="D38" s="23">
        <v>457.99931249999997</v>
      </c>
      <c r="E38" s="4">
        <v>0.70817099999999999</v>
      </c>
      <c r="F38" s="2">
        <v>10</v>
      </c>
      <c r="G38" s="33">
        <v>165.5</v>
      </c>
      <c r="H38" s="26">
        <v>0.70833000000000002</v>
      </c>
      <c r="I38" s="26">
        <v>-1.2000000000000899E-4</v>
      </c>
      <c r="J38" s="22"/>
    </row>
    <row r="39" spans="1:10">
      <c r="A39" s="34" t="s">
        <v>109</v>
      </c>
      <c r="B39" s="35">
        <v>224</v>
      </c>
      <c r="C39" s="22" t="s">
        <v>85</v>
      </c>
      <c r="D39" s="23">
        <v>457.74275</v>
      </c>
      <c r="E39" s="4">
        <v>0.70819105586212971</v>
      </c>
      <c r="F39" s="2">
        <v>14</v>
      </c>
      <c r="G39" s="33">
        <v>141.27069279334333</v>
      </c>
      <c r="H39" s="26">
        <v>0.70831999999999995</v>
      </c>
      <c r="I39" s="26">
        <v>-8.4944137870301972E-5</v>
      </c>
      <c r="J39" s="22"/>
    </row>
    <row r="40" spans="1:10">
      <c r="A40" s="34" t="s">
        <v>110</v>
      </c>
      <c r="B40" s="35">
        <v>244</v>
      </c>
      <c r="C40" s="35" t="s">
        <v>85</v>
      </c>
      <c r="D40" s="36">
        <v>456.7165</v>
      </c>
      <c r="E40" s="4">
        <v>0.70834049768633478</v>
      </c>
      <c r="F40" s="2">
        <v>9</v>
      </c>
      <c r="G40" s="33">
        <v>150.47605590767864</v>
      </c>
      <c r="H40" s="26">
        <v>0.70826299999999998</v>
      </c>
      <c r="I40" s="26">
        <v>1.3949768633481074E-4</v>
      </c>
      <c r="J40" s="6">
        <v>7.7914492133013269E-5</v>
      </c>
    </row>
    <row r="41" spans="1:10">
      <c r="A41" s="34" t="s">
        <v>111</v>
      </c>
      <c r="B41" s="35">
        <v>254</v>
      </c>
      <c r="C41" s="35" t="s">
        <v>85</v>
      </c>
      <c r="D41" s="36">
        <v>456.31722916666666</v>
      </c>
      <c r="E41" s="4">
        <v>0.70821636326794635</v>
      </c>
      <c r="F41" s="2">
        <v>8</v>
      </c>
      <c r="G41" s="25">
        <v>612.69503844680344</v>
      </c>
      <c r="H41" s="26">
        <v>0.70820099999999997</v>
      </c>
      <c r="I41" s="26">
        <v>5.4363267946389016E-5</v>
      </c>
      <c r="J41" s="22"/>
    </row>
    <row r="42" spans="1:10">
      <c r="A42" s="34" t="s">
        <v>112</v>
      </c>
      <c r="B42" s="35">
        <v>259</v>
      </c>
      <c r="C42" s="35" t="s">
        <v>85</v>
      </c>
      <c r="D42" s="36">
        <v>456.11759375000003</v>
      </c>
      <c r="E42" s="4">
        <v>0.70820378117197469</v>
      </c>
      <c r="F42" s="2">
        <v>7</v>
      </c>
      <c r="G42" s="25">
        <v>530.3635286296477</v>
      </c>
      <c r="H42" s="26">
        <v>0.70819699999999997</v>
      </c>
      <c r="I42" s="26">
        <v>6.2781171974668482E-5</v>
      </c>
      <c r="J42" s="22"/>
    </row>
    <row r="43" spans="1:10">
      <c r="A43" s="34" t="s">
        <v>113</v>
      </c>
      <c r="B43" s="35">
        <v>277</v>
      </c>
      <c r="C43" s="35" t="s">
        <v>11</v>
      </c>
      <c r="D43" s="36">
        <v>455.39890624999998</v>
      </c>
      <c r="E43" s="4">
        <v>0.70814827509405154</v>
      </c>
      <c r="F43" s="2">
        <v>10</v>
      </c>
      <c r="G43" s="25">
        <v>355.49771581171922</v>
      </c>
      <c r="H43" s="26">
        <v>0.708125</v>
      </c>
      <c r="I43" s="26">
        <v>6.7275094051577611E-5</v>
      </c>
      <c r="J43" s="6">
        <v>2.3161365168000714E-5</v>
      </c>
    </row>
    <row r="44" spans="1:10">
      <c r="A44" s="34" t="s">
        <v>114</v>
      </c>
      <c r="B44" s="35">
        <v>287</v>
      </c>
      <c r="C44" s="35" t="s">
        <v>11</v>
      </c>
      <c r="D44" s="36">
        <v>454.99963541666671</v>
      </c>
      <c r="E44" s="4">
        <v>0.70808340202405495</v>
      </c>
      <c r="F44" s="2">
        <v>10</v>
      </c>
      <c r="G44" s="33">
        <v>170.19951636441289</v>
      </c>
      <c r="H44" s="26">
        <v>0.70809</v>
      </c>
      <c r="I44" s="26">
        <v>3.2402024054967171E-5</v>
      </c>
      <c r="J44" s="22"/>
    </row>
    <row r="45" spans="1:10">
      <c r="A45" s="34" t="s">
        <v>115</v>
      </c>
      <c r="B45" s="35">
        <v>292</v>
      </c>
      <c r="C45" s="35" t="s">
        <v>11</v>
      </c>
      <c r="D45" s="36">
        <v>454.8</v>
      </c>
      <c r="E45" s="4">
        <v>0.70799420759826015</v>
      </c>
      <c r="F45" s="2">
        <v>8</v>
      </c>
      <c r="G45" s="25">
        <v>263.24661677845648</v>
      </c>
      <c r="H45" s="26">
        <v>0.70808000000000004</v>
      </c>
      <c r="I45" s="26">
        <v>-4.5792401739852551E-5</v>
      </c>
      <c r="J45" s="6">
        <v>-1.5679240173982478E-4</v>
      </c>
    </row>
    <row r="46" spans="1:10" ht="16" thickBot="1">
      <c r="A46" s="29" t="s">
        <v>116</v>
      </c>
      <c r="B46" s="18"/>
      <c r="C46" s="18"/>
      <c r="D46" s="19"/>
      <c r="E46" s="20"/>
      <c r="F46" s="18" t="s">
        <v>5</v>
      </c>
      <c r="G46" s="21"/>
      <c r="H46" s="20"/>
      <c r="I46" s="20"/>
      <c r="J46" s="20"/>
    </row>
    <row r="47" spans="1:10">
      <c r="A47" s="22" t="s">
        <v>117</v>
      </c>
      <c r="B47" s="35">
        <v>0</v>
      </c>
      <c r="C47" s="22" t="s">
        <v>26</v>
      </c>
      <c r="D47" s="23">
        <v>470.42</v>
      </c>
      <c r="E47" s="26">
        <v>0.70868100000000001</v>
      </c>
      <c r="F47" s="24">
        <v>28</v>
      </c>
      <c r="G47" s="25">
        <v>217</v>
      </c>
      <c r="H47" s="26">
        <v>0.7087</v>
      </c>
      <c r="I47" s="26">
        <v>-6.6000000000010495E-5</v>
      </c>
      <c r="J47" s="22"/>
    </row>
    <row r="48" spans="1:10">
      <c r="A48" s="22" t="s">
        <v>118</v>
      </c>
      <c r="B48" s="35">
        <v>16</v>
      </c>
      <c r="C48" s="22" t="s">
        <v>29</v>
      </c>
      <c r="D48" s="23">
        <v>469.78380952380951</v>
      </c>
      <c r="E48" s="26">
        <v>0.708789</v>
      </c>
      <c r="F48" s="24">
        <v>23</v>
      </c>
      <c r="G48" s="25">
        <v>227</v>
      </c>
      <c r="H48" s="26">
        <v>0.70869000000000004</v>
      </c>
      <c r="I48" s="26">
        <v>5.6999999999973738E-5</v>
      </c>
      <c r="J48" s="6"/>
    </row>
    <row r="49" spans="1:10">
      <c r="A49" s="22" t="s">
        <v>119</v>
      </c>
      <c r="B49" s="35">
        <v>158</v>
      </c>
      <c r="C49" s="22" t="s">
        <v>84</v>
      </c>
      <c r="D49" s="23">
        <v>462.52724999999992</v>
      </c>
      <c r="E49" s="26">
        <v>0.70879499999999995</v>
      </c>
      <c r="F49" s="24">
        <v>9</v>
      </c>
      <c r="G49" s="25">
        <v>137</v>
      </c>
      <c r="H49" s="26">
        <v>0.70862499999999995</v>
      </c>
      <c r="I49" s="26">
        <v>2.0100000000000673E-4</v>
      </c>
      <c r="J49" s="6"/>
    </row>
    <row r="50" spans="1:10">
      <c r="A50" s="22" t="s">
        <v>120</v>
      </c>
      <c r="B50" s="35">
        <v>160</v>
      </c>
      <c r="C50" s="22" t="s">
        <v>84</v>
      </c>
      <c r="D50" s="23">
        <v>462.35</v>
      </c>
      <c r="E50" s="26">
        <v>0.708843</v>
      </c>
      <c r="F50" s="24">
        <v>7</v>
      </c>
      <c r="G50" s="25">
        <v>218</v>
      </c>
      <c r="H50" s="26">
        <v>0.70862000000000003</v>
      </c>
      <c r="I50" s="26">
        <v>2.6300000000001322E-4</v>
      </c>
      <c r="J50" s="22"/>
    </row>
    <row r="51" spans="1:10">
      <c r="A51" s="22" t="s">
        <v>121</v>
      </c>
      <c r="B51" s="35">
        <v>161</v>
      </c>
      <c r="C51" s="22" t="s">
        <v>84</v>
      </c>
      <c r="D51" s="23">
        <v>462.33983636363638</v>
      </c>
      <c r="E51" s="26">
        <v>0.70879999999999999</v>
      </c>
      <c r="F51" s="24">
        <v>12</v>
      </c>
      <c r="G51" s="25">
        <v>134</v>
      </c>
      <c r="H51" s="26">
        <v>0.70862000000000003</v>
      </c>
      <c r="I51" s="26">
        <v>2.2100000000002673E-4</v>
      </c>
      <c r="J51" s="22"/>
    </row>
    <row r="52" spans="1:10">
      <c r="A52" s="22" t="s">
        <v>122</v>
      </c>
      <c r="B52" s="35">
        <v>161.5</v>
      </c>
      <c r="C52" s="22" t="s">
        <v>84</v>
      </c>
      <c r="D52" s="23">
        <v>462.33475454545459</v>
      </c>
      <c r="E52" s="26">
        <v>0.70859300000000003</v>
      </c>
      <c r="F52" s="24">
        <v>7</v>
      </c>
      <c r="G52" s="25">
        <v>157</v>
      </c>
      <c r="H52" s="26">
        <v>0.70861799999999997</v>
      </c>
      <c r="I52" s="26">
        <v>1.4999999999987246E-5</v>
      </c>
      <c r="J52" s="6"/>
    </row>
    <row r="53" spans="1:10">
      <c r="A53" s="22" t="s">
        <v>123</v>
      </c>
      <c r="B53" s="35">
        <v>162</v>
      </c>
      <c r="C53" s="22" t="s">
        <v>84</v>
      </c>
      <c r="D53" s="23">
        <v>462.32967272727274</v>
      </c>
      <c r="E53" s="26">
        <v>0.70886700000000002</v>
      </c>
      <c r="F53" s="24">
        <v>20</v>
      </c>
      <c r="G53" s="25">
        <v>95</v>
      </c>
      <c r="H53" s="26">
        <v>0.70861799999999997</v>
      </c>
      <c r="I53" s="26">
        <v>2.8899999999998371E-4</v>
      </c>
      <c r="J53" s="6"/>
    </row>
    <row r="54" spans="1:10">
      <c r="A54" s="22" t="s">
        <v>124</v>
      </c>
      <c r="B54" s="35">
        <v>166</v>
      </c>
      <c r="C54" s="22" t="s">
        <v>84</v>
      </c>
      <c r="D54" s="23">
        <v>462.28901818181822</v>
      </c>
      <c r="E54" s="26">
        <v>0.70872900000000005</v>
      </c>
      <c r="F54" s="24">
        <v>8</v>
      </c>
      <c r="G54" s="25">
        <v>110</v>
      </c>
      <c r="H54" s="26">
        <v>0.70861499999999999</v>
      </c>
      <c r="I54" s="26">
        <v>1.5500000000001624E-4</v>
      </c>
      <c r="J54" s="6">
        <v>1.140000000000585E-4</v>
      </c>
    </row>
    <row r="55" spans="1:10">
      <c r="A55" s="22" t="s">
        <v>125</v>
      </c>
      <c r="B55" s="35">
        <v>170</v>
      </c>
      <c r="C55" s="22" t="s">
        <v>84</v>
      </c>
      <c r="D55" s="23">
        <v>462.24836363636365</v>
      </c>
      <c r="E55" s="26">
        <v>0.70868600000000004</v>
      </c>
      <c r="F55" s="24">
        <v>7</v>
      </c>
      <c r="G55" s="25">
        <v>148</v>
      </c>
      <c r="H55" s="26">
        <v>0.70860800000000002</v>
      </c>
      <c r="I55" s="26">
        <v>1.140000000000585E-4</v>
      </c>
      <c r="J55" s="6"/>
    </row>
    <row r="56" spans="1:10">
      <c r="A56" s="22" t="s">
        <v>126</v>
      </c>
      <c r="B56" s="35">
        <v>172</v>
      </c>
      <c r="C56" s="22" t="s">
        <v>84</v>
      </c>
      <c r="D56" s="23">
        <v>462.22803636363636</v>
      </c>
      <c r="E56" s="26">
        <v>0.70869499999999996</v>
      </c>
      <c r="F56" s="24">
        <v>35</v>
      </c>
      <c r="G56" s="25">
        <v>157</v>
      </c>
      <c r="H56" s="26">
        <v>0.70860500000000004</v>
      </c>
      <c r="I56" s="26">
        <v>1.2499999999993072E-4</v>
      </c>
      <c r="J56" s="22"/>
    </row>
    <row r="57" spans="1:10">
      <c r="A57" s="22" t="s">
        <v>127</v>
      </c>
      <c r="B57" s="35">
        <v>174</v>
      </c>
      <c r="C57" s="22" t="s">
        <v>84</v>
      </c>
      <c r="D57" s="23">
        <v>462.20770909090913</v>
      </c>
      <c r="E57" s="26">
        <v>0.70871499999999998</v>
      </c>
      <c r="F57" s="24">
        <v>25</v>
      </c>
      <c r="G57" s="25">
        <v>145</v>
      </c>
      <c r="H57" s="26">
        <v>0.70860299999999998</v>
      </c>
      <c r="I57" s="26">
        <v>1.4599999999997948E-4</v>
      </c>
      <c r="J57" s="22"/>
    </row>
    <row r="58" spans="1:10">
      <c r="A58" s="22" t="s">
        <v>128</v>
      </c>
      <c r="B58" s="35">
        <v>176</v>
      </c>
      <c r="C58" s="22" t="s">
        <v>84</v>
      </c>
      <c r="D58" s="23">
        <v>462.18738181818185</v>
      </c>
      <c r="E58" s="26">
        <v>0.70871799999999996</v>
      </c>
      <c r="F58" s="24">
        <v>7</v>
      </c>
      <c r="G58" s="25">
        <v>125</v>
      </c>
      <c r="H58" s="26">
        <v>0.70860100000000004</v>
      </c>
      <c r="I58" s="26">
        <v>1.5100000000001224E-4</v>
      </c>
      <c r="J58" s="22"/>
    </row>
    <row r="59" spans="1:10">
      <c r="A59" s="22" t="s">
        <v>129</v>
      </c>
      <c r="B59" s="35">
        <v>182</v>
      </c>
      <c r="C59" s="22" t="s">
        <v>84</v>
      </c>
      <c r="D59" s="23">
        <v>462.12639999999999</v>
      </c>
      <c r="E59" s="26">
        <v>0.70872599999999997</v>
      </c>
      <c r="F59" s="24">
        <v>13</v>
      </c>
      <c r="G59" s="25">
        <v>155</v>
      </c>
      <c r="H59" s="26">
        <v>0.70859300000000003</v>
      </c>
      <c r="I59" s="26">
        <v>1.6699999999991721E-4</v>
      </c>
      <c r="J59" s="22"/>
    </row>
    <row r="60" spans="1:10">
      <c r="A60" s="22" t="s">
        <v>130</v>
      </c>
      <c r="B60" s="35">
        <v>198</v>
      </c>
      <c r="C60" s="22" t="s">
        <v>6</v>
      </c>
      <c r="D60" s="23">
        <v>461.96378181818181</v>
      </c>
      <c r="E60" s="26">
        <v>0.709171</v>
      </c>
      <c r="F60" s="24">
        <v>21</v>
      </c>
      <c r="G60" s="25">
        <v>66</v>
      </c>
      <c r="H60" s="26">
        <v>0.70857499999999995</v>
      </c>
      <c r="I60" s="26">
        <v>6.2600000000001543E-4</v>
      </c>
      <c r="J60" s="22"/>
    </row>
    <row r="61" spans="1:10">
      <c r="A61" s="22" t="s">
        <v>131</v>
      </c>
      <c r="B61" s="35">
        <v>210</v>
      </c>
      <c r="C61" s="22" t="s">
        <v>6</v>
      </c>
      <c r="D61" s="23">
        <v>461.84181818181816</v>
      </c>
      <c r="E61" s="26">
        <v>0.70870100000000003</v>
      </c>
      <c r="F61" s="24">
        <v>18</v>
      </c>
      <c r="G61" s="25">
        <v>176</v>
      </c>
      <c r="H61" s="26">
        <v>0.70855999999999997</v>
      </c>
      <c r="I61" s="26">
        <v>1.6800000000005699E-4</v>
      </c>
      <c r="J61" s="22"/>
    </row>
    <row r="62" spans="1:10">
      <c r="A62" s="22" t="s">
        <v>132</v>
      </c>
      <c r="B62" s="35">
        <v>216</v>
      </c>
      <c r="C62" s="22" t="s">
        <v>6</v>
      </c>
      <c r="D62" s="23">
        <v>461.78083636363635</v>
      </c>
      <c r="E62" s="26">
        <v>0.70894299999999999</v>
      </c>
      <c r="F62" s="24">
        <v>8</v>
      </c>
      <c r="G62" s="25">
        <v>92</v>
      </c>
      <c r="H62" s="26">
        <v>0.70854799999999996</v>
      </c>
      <c r="I62" s="26">
        <v>4.170000000000007E-4</v>
      </c>
      <c r="J62" s="22"/>
    </row>
    <row r="63" spans="1:10">
      <c r="A63" s="22" t="s">
        <v>133</v>
      </c>
      <c r="B63" s="35">
        <v>238</v>
      </c>
      <c r="C63" s="22" t="s">
        <v>6</v>
      </c>
      <c r="D63" s="23">
        <v>461.55723636363638</v>
      </c>
      <c r="E63" s="26">
        <v>0.70869000000000004</v>
      </c>
      <c r="F63" s="24">
        <v>47</v>
      </c>
      <c r="G63" s="25">
        <v>244</v>
      </c>
      <c r="H63" s="26">
        <v>0.70850000000000002</v>
      </c>
      <c r="I63" s="26">
        <v>1.8800000000007699E-4</v>
      </c>
      <c r="J63" s="22"/>
    </row>
    <row r="64" spans="1:10">
      <c r="A64" s="22" t="s">
        <v>134</v>
      </c>
      <c r="B64" s="35">
        <v>256</v>
      </c>
      <c r="C64" s="22" t="s">
        <v>6</v>
      </c>
      <c r="D64" s="23">
        <v>461.37429090909092</v>
      </c>
      <c r="E64" s="26">
        <v>0.70863399999999999</v>
      </c>
      <c r="F64" s="24">
        <v>16</v>
      </c>
      <c r="G64" s="25">
        <v>88</v>
      </c>
      <c r="H64" s="26">
        <v>0.70845000000000002</v>
      </c>
      <c r="I64" s="26">
        <v>1.5100000000001224E-4</v>
      </c>
      <c r="J64" s="22"/>
    </row>
    <row r="65" spans="1:10">
      <c r="A65" s="22" t="s">
        <v>135</v>
      </c>
      <c r="B65" s="35">
        <v>262</v>
      </c>
      <c r="C65" s="22" t="s">
        <v>6</v>
      </c>
      <c r="D65" s="23">
        <v>461.31330909090906</v>
      </c>
      <c r="E65" s="26">
        <v>0.70854600000000001</v>
      </c>
      <c r="F65" s="24">
        <v>10</v>
      </c>
      <c r="G65" s="25">
        <v>347</v>
      </c>
      <c r="H65" s="26">
        <v>0.70843500000000004</v>
      </c>
      <c r="I65" s="26">
        <v>6.8999999999985739E-5</v>
      </c>
      <c r="J65" s="22"/>
    </row>
    <row r="66" spans="1:10">
      <c r="A66" s="22" t="s">
        <v>136</v>
      </c>
      <c r="B66" s="35">
        <v>272</v>
      </c>
      <c r="C66" s="22" t="s">
        <v>6</v>
      </c>
      <c r="D66" s="23">
        <v>461.12540322580645</v>
      </c>
      <c r="E66" s="26">
        <v>0.70855100000000004</v>
      </c>
      <c r="F66" s="24">
        <v>10</v>
      </c>
      <c r="G66" s="25">
        <v>197</v>
      </c>
      <c r="H66" s="26">
        <v>0.70835000000000004</v>
      </c>
      <c r="I66" s="26">
        <v>9.0000000000034497E-5</v>
      </c>
      <c r="J66" s="22"/>
    </row>
    <row r="67" spans="1:10">
      <c r="A67" s="22" t="s">
        <v>137</v>
      </c>
      <c r="B67" s="35">
        <v>298</v>
      </c>
      <c r="C67" s="22" t="s">
        <v>6</v>
      </c>
      <c r="D67" s="23">
        <v>459.73964516129035</v>
      </c>
      <c r="E67" s="26">
        <v>0.70863100000000001</v>
      </c>
      <c r="F67" s="24">
        <v>15</v>
      </c>
      <c r="G67" s="25">
        <v>261</v>
      </c>
      <c r="H67" s="26">
        <v>0.70827499999999999</v>
      </c>
      <c r="I67" s="26">
        <v>2.5799999999998047E-4</v>
      </c>
      <c r="J67" s="22"/>
    </row>
    <row r="68" spans="1:10">
      <c r="A68" s="22" t="s">
        <v>138</v>
      </c>
      <c r="B68" s="35">
        <v>332</v>
      </c>
      <c r="C68" s="22" t="s">
        <v>85</v>
      </c>
      <c r="D68" s="23">
        <v>457.92750000000007</v>
      </c>
      <c r="E68" s="26">
        <v>0.70879300000000001</v>
      </c>
      <c r="F68" s="24">
        <v>14</v>
      </c>
      <c r="G68" s="25">
        <v>269</v>
      </c>
      <c r="H68" s="26">
        <v>0.70826199999999995</v>
      </c>
      <c r="I68" s="26">
        <v>5.0600000000000644E-4</v>
      </c>
      <c r="J68" s="22">
        <v>5.31E-4</v>
      </c>
    </row>
    <row r="69" spans="1:10">
      <c r="A69" s="22" t="s">
        <v>139</v>
      </c>
      <c r="B69" s="37">
        <v>362</v>
      </c>
      <c r="C69" s="22" t="s">
        <v>85</v>
      </c>
      <c r="D69" s="23">
        <v>455.73163636363631</v>
      </c>
      <c r="E69" s="26">
        <v>0.708283</v>
      </c>
      <c r="F69" s="24">
        <v>7</v>
      </c>
      <c r="G69" s="25">
        <v>713</v>
      </c>
      <c r="H69" s="26">
        <v>0.70820000000000005</v>
      </c>
      <c r="I69" s="26">
        <v>1.7699999999998273E-4</v>
      </c>
      <c r="J69" s="22"/>
    </row>
    <row r="70" spans="1:10" ht="16" thickBot="1">
      <c r="A70" s="29" t="s">
        <v>140</v>
      </c>
      <c r="B70" s="18"/>
      <c r="C70" s="18"/>
      <c r="D70" s="19"/>
      <c r="E70" s="20"/>
      <c r="F70" s="18" t="s">
        <v>5</v>
      </c>
      <c r="G70" s="21"/>
      <c r="H70" s="20"/>
      <c r="I70" s="20"/>
      <c r="J70" s="20"/>
    </row>
    <row r="71" spans="1:10">
      <c r="A71" s="22">
        <v>37224</v>
      </c>
      <c r="B71" s="32">
        <v>15</v>
      </c>
      <c r="C71" s="22" t="s">
        <v>7</v>
      </c>
      <c r="D71" s="36">
        <v>482.71999999999946</v>
      </c>
      <c r="E71" s="39">
        <v>0.70908911439947342</v>
      </c>
      <c r="F71" s="2">
        <v>11</v>
      </c>
      <c r="G71" s="5">
        <v>50.4</v>
      </c>
      <c r="H71" s="38">
        <v>0.70897699999999997</v>
      </c>
      <c r="I71" s="26">
        <v>1.1211439947345081E-4</v>
      </c>
      <c r="J71" s="6">
        <v>1.1211439947345081E-4</v>
      </c>
    </row>
    <row r="72" spans="1:10">
      <c r="A72" s="22">
        <v>37227</v>
      </c>
      <c r="B72" s="40">
        <v>18</v>
      </c>
      <c r="C72" s="22" t="s">
        <v>7</v>
      </c>
      <c r="D72" s="36">
        <v>482.70999999999947</v>
      </c>
      <c r="E72" s="4">
        <v>0.70897677715243002</v>
      </c>
      <c r="F72" s="2">
        <v>21</v>
      </c>
      <c r="G72" s="5">
        <v>37.453697916508297</v>
      </c>
      <c r="H72" s="38">
        <v>0.70897699999999997</v>
      </c>
      <c r="I72" s="26">
        <v>-2.2284756995283317E-7</v>
      </c>
      <c r="J72" s="6">
        <v>-2.2284756995283317E-7</v>
      </c>
    </row>
    <row r="73" spans="1:10">
      <c r="A73" s="22">
        <v>37235</v>
      </c>
      <c r="B73" s="40">
        <v>30</v>
      </c>
      <c r="C73" s="22" t="s">
        <v>7</v>
      </c>
      <c r="D73" s="36">
        <v>482.69999999999948</v>
      </c>
      <c r="E73" s="4">
        <v>0.70919719722083696</v>
      </c>
      <c r="F73" s="2">
        <v>10</v>
      </c>
      <c r="G73" s="5">
        <v>28.083160934983056</v>
      </c>
      <c r="H73" s="38">
        <v>0.70897699999999997</v>
      </c>
      <c r="I73" s="26">
        <v>2.2019722083699289E-4</v>
      </c>
      <c r="J73" s="6">
        <v>2.2019722083699289E-4</v>
      </c>
    </row>
    <row r="74" spans="1:10">
      <c r="A74" s="22">
        <v>37245</v>
      </c>
      <c r="B74" s="40">
        <v>45.216000000000008</v>
      </c>
      <c r="C74" s="22" t="s">
        <v>141</v>
      </c>
      <c r="D74" s="41">
        <v>480.74999999999903</v>
      </c>
      <c r="E74" s="4">
        <v>0.70931679698691097</v>
      </c>
      <c r="F74" s="2">
        <v>10</v>
      </c>
      <c r="G74" s="5">
        <v>49.047823711288913</v>
      </c>
      <c r="H74" s="38">
        <v>0.70893700000000004</v>
      </c>
      <c r="I74" s="26">
        <v>3.7979698691092967E-4</v>
      </c>
      <c r="J74" s="22"/>
    </row>
    <row r="75" spans="1:10">
      <c r="A75" s="22">
        <v>37246</v>
      </c>
      <c r="B75" s="42">
        <v>46.74</v>
      </c>
      <c r="C75" s="22" t="s">
        <v>141</v>
      </c>
      <c r="D75" s="41">
        <v>480.44999999999897</v>
      </c>
      <c r="E75" s="4">
        <v>0.70932085236688702</v>
      </c>
      <c r="F75" s="2">
        <v>9</v>
      </c>
      <c r="G75" s="5">
        <v>43.706544197078841</v>
      </c>
      <c r="H75" s="38">
        <v>0.70892999999999995</v>
      </c>
      <c r="I75" s="26">
        <v>3.9085236688707337E-4</v>
      </c>
      <c r="J75" s="22"/>
    </row>
    <row r="76" spans="1:10">
      <c r="A76" s="22">
        <v>37250</v>
      </c>
      <c r="B76" s="42">
        <v>51.312000000000005</v>
      </c>
      <c r="C76" s="22" t="s">
        <v>8</v>
      </c>
      <c r="D76" s="41">
        <v>479.99999999999886</v>
      </c>
      <c r="E76" s="4">
        <v>0.70921346422569798</v>
      </c>
      <c r="F76" s="2">
        <v>10</v>
      </c>
      <c r="G76" s="5">
        <v>47.041844364365318</v>
      </c>
      <c r="H76" s="38">
        <v>0.70891999999999999</v>
      </c>
      <c r="I76" s="26">
        <v>2.9346422569798136E-4</v>
      </c>
      <c r="J76" s="22"/>
    </row>
    <row r="77" spans="1:10">
      <c r="A77" s="22">
        <v>37255</v>
      </c>
      <c r="B77" s="42">
        <v>58.932000000000023</v>
      </c>
      <c r="C77" s="22" t="s">
        <v>84</v>
      </c>
      <c r="D77" s="41">
        <v>462.13846153845634</v>
      </c>
      <c r="E77" s="4">
        <v>0.70861859281392503</v>
      </c>
      <c r="F77" s="2">
        <v>10</v>
      </c>
      <c r="G77" s="5">
        <v>73.012005823767737</v>
      </c>
      <c r="H77" s="38">
        <v>0.70855999999999997</v>
      </c>
      <c r="I77" s="26">
        <v>5.8592813925062437E-5</v>
      </c>
      <c r="J77" s="22"/>
    </row>
    <row r="78" spans="1:10">
      <c r="A78" s="22">
        <v>37256</v>
      </c>
      <c r="B78" s="42">
        <v>61.980000000000018</v>
      </c>
      <c r="C78" s="22" t="s">
        <v>6</v>
      </c>
      <c r="D78" s="41">
        <v>461.33999999999457</v>
      </c>
      <c r="E78" s="32">
        <v>0.70852899999999996</v>
      </c>
      <c r="F78" s="2">
        <v>9</v>
      </c>
      <c r="G78" s="25">
        <v>171.67079060395051</v>
      </c>
      <c r="H78" s="38">
        <v>0.70848</v>
      </c>
      <c r="I78" s="26">
        <v>4.8999999999965738E-5</v>
      </c>
      <c r="J78" s="22"/>
    </row>
    <row r="79" spans="1:10">
      <c r="A79" s="22">
        <v>37257</v>
      </c>
      <c r="B79" s="42">
        <v>63.504000000000019</v>
      </c>
      <c r="C79" s="22" t="s">
        <v>6</v>
      </c>
      <c r="D79" s="41">
        <v>461.12222222221681</v>
      </c>
      <c r="E79" s="4">
        <v>0.70859877291036399</v>
      </c>
      <c r="F79" s="2">
        <v>14</v>
      </c>
      <c r="G79" s="25">
        <v>86.056684348453601</v>
      </c>
      <c r="H79" s="38">
        <v>0.70845999999999998</v>
      </c>
      <c r="I79" s="26">
        <v>1.3877291036401562E-4</v>
      </c>
      <c r="J79" s="22"/>
    </row>
    <row r="80" spans="1:10">
      <c r="A80" s="22">
        <v>37258</v>
      </c>
      <c r="B80" s="42">
        <v>65.028000000000006</v>
      </c>
      <c r="C80" s="22" t="s">
        <v>6</v>
      </c>
      <c r="D80" s="41">
        <v>460.91666666666117</v>
      </c>
      <c r="E80" s="4">
        <v>0.70855775395320597</v>
      </c>
      <c r="F80" s="2">
        <v>9</v>
      </c>
      <c r="G80" s="25">
        <v>111.09097467000679</v>
      </c>
      <c r="H80" s="38">
        <v>0.70843999999999996</v>
      </c>
      <c r="I80" s="26">
        <v>1.1775395320601234E-4</v>
      </c>
      <c r="J80" s="22"/>
    </row>
    <row r="81" spans="1:10">
      <c r="A81" s="22">
        <v>36538</v>
      </c>
      <c r="B81" s="42">
        <v>70</v>
      </c>
      <c r="C81" s="22" t="s">
        <v>6</v>
      </c>
      <c r="D81" s="41">
        <v>460.49999999999443</v>
      </c>
      <c r="E81" s="4">
        <v>0.70856782572677501</v>
      </c>
      <c r="F81" s="2">
        <v>9</v>
      </c>
      <c r="G81" s="25">
        <v>128.70619914487224</v>
      </c>
      <c r="H81" s="38">
        <v>0.70841299999999996</v>
      </c>
      <c r="I81" s="26">
        <v>1.5482572677505413E-4</v>
      </c>
      <c r="J81" s="22"/>
    </row>
    <row r="82" spans="1:10">
      <c r="A82" s="22">
        <v>36539</v>
      </c>
      <c r="B82" s="42">
        <v>70.762</v>
      </c>
      <c r="C82" s="22" t="s">
        <v>6</v>
      </c>
      <c r="D82" s="41">
        <v>460.46249999999441</v>
      </c>
      <c r="E82" s="4">
        <v>0.70837957841876098</v>
      </c>
      <c r="F82" s="2">
        <v>8</v>
      </c>
      <c r="G82" s="25">
        <v>248.70551033374127</v>
      </c>
      <c r="H82" s="38">
        <v>0.70840999999999998</v>
      </c>
      <c r="I82" s="26">
        <v>-3.042158123900407E-5</v>
      </c>
      <c r="J82" s="22"/>
    </row>
    <row r="83" spans="1:10">
      <c r="A83" s="22">
        <v>36540</v>
      </c>
      <c r="B83" s="42">
        <v>71.524000000000001</v>
      </c>
      <c r="C83" s="22" t="s">
        <v>6</v>
      </c>
      <c r="D83" s="41">
        <v>460.43749999999443</v>
      </c>
      <c r="E83" s="4">
        <v>0.70865144840814098</v>
      </c>
      <c r="F83" s="2">
        <v>9</v>
      </c>
      <c r="G83" s="25">
        <v>211.910487486443</v>
      </c>
      <c r="H83" s="38">
        <v>0.70840800000000004</v>
      </c>
      <c r="I83" s="26">
        <v>2.4344840814094493E-4</v>
      </c>
      <c r="J83" s="22"/>
    </row>
    <row r="84" spans="1:10">
      <c r="A84" s="22">
        <v>36541</v>
      </c>
      <c r="B84" s="42">
        <v>72.286000000000001</v>
      </c>
      <c r="C84" s="22" t="s">
        <v>6</v>
      </c>
      <c r="D84" s="41">
        <v>460.4124999999944</v>
      </c>
      <c r="E84" s="4">
        <v>0.70839867219275299</v>
      </c>
      <c r="F84" s="2">
        <v>9</v>
      </c>
      <c r="G84" s="25">
        <v>157.52754699550027</v>
      </c>
      <c r="H84" s="38">
        <v>0.70840599999999998</v>
      </c>
      <c r="I84" s="26">
        <v>-7.3278072469928901E-6</v>
      </c>
      <c r="J84" s="22"/>
    </row>
    <row r="85" spans="1:10">
      <c r="A85" s="22">
        <v>36542</v>
      </c>
      <c r="B85" s="42">
        <v>73.048000000000002</v>
      </c>
      <c r="C85" s="22" t="s">
        <v>6</v>
      </c>
      <c r="D85" s="41">
        <v>460.39999999999441</v>
      </c>
      <c r="E85" s="4">
        <v>0.70845557619632804</v>
      </c>
      <c r="F85" s="2">
        <v>10</v>
      </c>
      <c r="G85" s="25">
        <v>161.54708680916809</v>
      </c>
      <c r="H85" s="38">
        <v>0.70840499999999995</v>
      </c>
      <c r="I85" s="26">
        <v>5.0576196328089296E-5</v>
      </c>
      <c r="J85" s="6"/>
    </row>
    <row r="86" spans="1:10">
      <c r="A86" s="22">
        <v>36543</v>
      </c>
      <c r="B86" s="42">
        <v>73.81</v>
      </c>
      <c r="C86" s="22" t="s">
        <v>6</v>
      </c>
      <c r="D86" s="41">
        <v>460.3187499999944</v>
      </c>
      <c r="E86" s="4">
        <v>0.70846359433596395</v>
      </c>
      <c r="F86" s="2">
        <v>11</v>
      </c>
      <c r="G86" s="25">
        <v>165.87831118044502</v>
      </c>
      <c r="H86" s="38">
        <v>0.70840000000000003</v>
      </c>
      <c r="I86" s="26">
        <v>6.3594335963923498E-5</v>
      </c>
      <c r="J86" s="6"/>
    </row>
    <row r="87" spans="1:10">
      <c r="A87" s="22">
        <v>36545</v>
      </c>
      <c r="B87" s="42">
        <v>75.334000000000003</v>
      </c>
      <c r="C87" s="22" t="s">
        <v>6</v>
      </c>
      <c r="D87" s="41">
        <v>460.25999999999431</v>
      </c>
      <c r="E87" s="4">
        <v>0.70841346842963004</v>
      </c>
      <c r="F87" s="2">
        <v>10</v>
      </c>
      <c r="G87" s="25">
        <v>215.57446697231333</v>
      </c>
      <c r="H87" s="38">
        <v>0.70839700000000005</v>
      </c>
      <c r="I87" s="26">
        <v>1.6468429629989956E-5</v>
      </c>
      <c r="J87" s="6"/>
    </row>
    <row r="88" spans="1:10">
      <c r="A88" s="22">
        <v>36547</v>
      </c>
      <c r="B88" s="42">
        <v>76.858000000000004</v>
      </c>
      <c r="C88" s="22" t="s">
        <v>6</v>
      </c>
      <c r="D88" s="41">
        <v>460.13749999999436</v>
      </c>
      <c r="E88" s="4">
        <v>0.708393559470198</v>
      </c>
      <c r="F88" s="2">
        <v>11</v>
      </c>
      <c r="G88" s="25">
        <v>118.26063539661615</v>
      </c>
      <c r="H88" s="38">
        <v>0.70838999999999996</v>
      </c>
      <c r="I88" s="26">
        <v>3.5594701980334875E-6</v>
      </c>
      <c r="J88" s="6"/>
    </row>
    <row r="89" spans="1:10">
      <c r="A89" s="22">
        <v>36548</v>
      </c>
      <c r="B89" s="42">
        <v>77.62</v>
      </c>
      <c r="C89" s="22" t="s">
        <v>6</v>
      </c>
      <c r="D89" s="41">
        <v>460.11874999999435</v>
      </c>
      <c r="E89" s="4">
        <v>0.70840667435276805</v>
      </c>
      <c r="F89" s="2">
        <v>11</v>
      </c>
      <c r="G89" s="25">
        <v>132.93582979176753</v>
      </c>
      <c r="H89" s="38">
        <v>0.70838900000000005</v>
      </c>
      <c r="I89" s="26">
        <v>1.7674352768004553E-5</v>
      </c>
      <c r="J89" s="6"/>
    </row>
    <row r="90" spans="1:10">
      <c r="A90" s="22">
        <v>36550</v>
      </c>
      <c r="B90" s="42">
        <v>79.144000000000005</v>
      </c>
      <c r="C90" s="22" t="s">
        <v>6</v>
      </c>
      <c r="D90" s="41">
        <v>460.07499999999436</v>
      </c>
      <c r="E90" s="4">
        <v>0.708415643224657</v>
      </c>
      <c r="F90" s="2">
        <v>12</v>
      </c>
      <c r="G90" s="25">
        <v>72.00839659292231</v>
      </c>
      <c r="H90" s="38">
        <v>0.70838699999999999</v>
      </c>
      <c r="I90" s="26">
        <v>2.864322465701008E-5</v>
      </c>
      <c r="J90" s="6"/>
    </row>
    <row r="91" spans="1:10">
      <c r="A91" s="22">
        <v>36554</v>
      </c>
      <c r="B91" s="42">
        <v>82.192000000000007</v>
      </c>
      <c r="C91" s="22" t="s">
        <v>6</v>
      </c>
      <c r="D91" s="41">
        <v>459.77999999999417</v>
      </c>
      <c r="E91" s="4">
        <v>0.70837283892535297</v>
      </c>
      <c r="F91" s="2">
        <v>13</v>
      </c>
      <c r="G91" s="25">
        <v>121.78980138183586</v>
      </c>
      <c r="H91" s="38">
        <v>0.70837499999999998</v>
      </c>
      <c r="I91" s="26">
        <v>-2.1610746470113185E-6</v>
      </c>
      <c r="J91" s="6"/>
    </row>
    <row r="92" spans="1:10">
      <c r="A92" s="22">
        <v>36556</v>
      </c>
      <c r="B92" s="42">
        <v>83.715999999999994</v>
      </c>
      <c r="C92" s="22" t="s">
        <v>6</v>
      </c>
      <c r="D92" s="41">
        <v>459.67499999999427</v>
      </c>
      <c r="E92" s="4">
        <v>0.70843807106414902</v>
      </c>
      <c r="F92" s="2">
        <v>13</v>
      </c>
      <c r="G92" s="25">
        <v>116.25367233641717</v>
      </c>
      <c r="H92" s="38">
        <v>0.70837000000000006</v>
      </c>
      <c r="I92" s="26">
        <v>6.8071064148966798E-5</v>
      </c>
      <c r="J92" s="6"/>
    </row>
    <row r="93" spans="1:10">
      <c r="A93" s="22">
        <v>36560</v>
      </c>
      <c r="B93" s="42">
        <v>86.763999999999996</v>
      </c>
      <c r="C93" s="22" t="s">
        <v>6</v>
      </c>
      <c r="D93" s="41">
        <v>459.4999999999942</v>
      </c>
      <c r="E93" s="4">
        <v>0.708371912366211</v>
      </c>
      <c r="F93" s="2">
        <v>9</v>
      </c>
      <c r="G93" s="25">
        <v>250.97287972881557</v>
      </c>
      <c r="H93" s="38">
        <v>0.70836399999999999</v>
      </c>
      <c r="I93" s="26">
        <v>7.9123662110047732E-6</v>
      </c>
      <c r="J93" s="6"/>
    </row>
    <row r="94" spans="1:10">
      <c r="A94" s="22">
        <v>36562</v>
      </c>
      <c r="B94" s="42">
        <v>88.288000000000011</v>
      </c>
      <c r="C94" s="22" t="s">
        <v>6</v>
      </c>
      <c r="D94" s="41">
        <v>459.34999999999417</v>
      </c>
      <c r="E94" s="4">
        <v>0.70834429148232203</v>
      </c>
      <c r="F94" s="2">
        <v>11</v>
      </c>
      <c r="G94" s="25">
        <v>200.23612368608482</v>
      </c>
      <c r="H94" s="38">
        <v>0.70835700000000001</v>
      </c>
      <c r="I94" s="26">
        <v>-1.2708517677983977E-5</v>
      </c>
      <c r="J94" s="6"/>
    </row>
    <row r="95" spans="1:10">
      <c r="A95" s="22">
        <v>36564</v>
      </c>
      <c r="B95" s="42">
        <v>89.812000000000012</v>
      </c>
      <c r="C95" s="22" t="s">
        <v>6</v>
      </c>
      <c r="D95" s="41">
        <v>459.29999999999416</v>
      </c>
      <c r="E95" s="4">
        <v>0.70834972787986294</v>
      </c>
      <c r="F95" s="2">
        <v>11</v>
      </c>
      <c r="G95" s="25">
        <v>193.19843958306285</v>
      </c>
      <c r="H95" s="38">
        <v>0.70835499999999996</v>
      </c>
      <c r="I95" s="26">
        <v>-5.2721201370120596E-6</v>
      </c>
      <c r="J95" s="6"/>
    </row>
    <row r="96" spans="1:10">
      <c r="A96" s="22">
        <v>36566</v>
      </c>
      <c r="B96" s="42">
        <v>91.336000000000013</v>
      </c>
      <c r="C96" s="22" t="s">
        <v>6</v>
      </c>
      <c r="D96" s="41">
        <v>459.21874999999415</v>
      </c>
      <c r="E96" s="4">
        <v>0.708327031351763</v>
      </c>
      <c r="F96" s="2">
        <v>17</v>
      </c>
      <c r="G96" s="25">
        <v>229.50403850045416</v>
      </c>
      <c r="H96" s="38">
        <v>0.70835000000000004</v>
      </c>
      <c r="I96" s="26">
        <v>-2.2968648237031708E-5</v>
      </c>
      <c r="J96" s="6"/>
    </row>
    <row r="97" spans="1:10">
      <c r="A97" s="22">
        <v>36568</v>
      </c>
      <c r="B97" s="42">
        <v>92.860000000000014</v>
      </c>
      <c r="C97" s="22" t="s">
        <v>6</v>
      </c>
      <c r="D97" s="41">
        <v>459.17499999999416</v>
      </c>
      <c r="E97" s="4">
        <v>0.70839970536382302</v>
      </c>
      <c r="F97" s="2">
        <v>9</v>
      </c>
      <c r="G97" s="25">
        <v>181.50303920823023</v>
      </c>
      <c r="H97" s="38">
        <v>0.70834799999999998</v>
      </c>
      <c r="I97" s="26">
        <v>5.1705363823040251E-5</v>
      </c>
      <c r="J97" s="6"/>
    </row>
    <row r="98" spans="1:10">
      <c r="A98" s="22">
        <v>36570</v>
      </c>
      <c r="B98" s="42">
        <v>94.384000000000015</v>
      </c>
      <c r="C98" s="22" t="s">
        <v>6</v>
      </c>
      <c r="D98" s="41">
        <v>459.03999999999405</v>
      </c>
      <c r="E98" s="4">
        <v>0.70832800489657899</v>
      </c>
      <c r="F98" s="2">
        <v>11</v>
      </c>
      <c r="G98" s="25">
        <v>148.74457781708898</v>
      </c>
      <c r="H98" s="38">
        <v>0.70834200000000003</v>
      </c>
      <c r="I98" s="26">
        <v>-1.399510342103838E-5</v>
      </c>
      <c r="J98" s="6"/>
    </row>
    <row r="99" spans="1:10">
      <c r="A99" s="22">
        <v>36572</v>
      </c>
      <c r="B99" s="42">
        <v>95.908000000000015</v>
      </c>
      <c r="C99" s="22" t="s">
        <v>6</v>
      </c>
      <c r="D99" s="41">
        <v>458.94999999999408</v>
      </c>
      <c r="E99" s="4">
        <v>0.70831400472863804</v>
      </c>
      <c r="F99" s="2">
        <v>11</v>
      </c>
      <c r="G99" s="25">
        <v>185.83017499426177</v>
      </c>
      <c r="H99" s="38">
        <v>0.70833800000000002</v>
      </c>
      <c r="I99" s="26">
        <v>-2.3995271361987314E-5</v>
      </c>
      <c r="J99" s="6"/>
    </row>
    <row r="100" spans="1:10">
      <c r="A100" s="22">
        <v>36574</v>
      </c>
      <c r="B100" s="42">
        <v>97.432000000000016</v>
      </c>
      <c r="C100" s="22" t="s">
        <v>6</v>
      </c>
      <c r="D100" s="41">
        <v>458.87999999999397</v>
      </c>
      <c r="E100" s="4">
        <v>0.70832262238049803</v>
      </c>
      <c r="F100" s="2">
        <v>13</v>
      </c>
      <c r="G100" s="25">
        <v>148.98210270236601</v>
      </c>
      <c r="H100" s="38">
        <v>0.70833500000000005</v>
      </c>
      <c r="I100" s="26">
        <v>-1.2377619502013104E-5</v>
      </c>
      <c r="J100" s="6"/>
    </row>
    <row r="101" spans="1:10">
      <c r="A101" s="22">
        <v>36576</v>
      </c>
      <c r="B101" s="42">
        <v>98.956000000000017</v>
      </c>
      <c r="C101" s="22" t="s">
        <v>6</v>
      </c>
      <c r="D101" s="41">
        <v>458.81999999999402</v>
      </c>
      <c r="E101" s="4">
        <v>0.708319033174167</v>
      </c>
      <c r="F101" s="2">
        <v>14</v>
      </c>
      <c r="G101" s="25">
        <v>260.75043661721907</v>
      </c>
      <c r="H101" s="38">
        <v>0.70833199999999996</v>
      </c>
      <c r="I101" s="26">
        <v>-1.2966825832960716E-5</v>
      </c>
      <c r="J101" s="6"/>
    </row>
    <row r="102" spans="1:10">
      <c r="A102" s="22">
        <v>36578</v>
      </c>
      <c r="B102" s="42">
        <v>100.48</v>
      </c>
      <c r="C102" s="22" t="s">
        <v>6</v>
      </c>
      <c r="D102" s="41">
        <v>458.67999999999392</v>
      </c>
      <c r="E102" s="4">
        <v>0.70832659490400995</v>
      </c>
      <c r="F102" s="2">
        <v>11</v>
      </c>
      <c r="G102" s="25">
        <v>218.43762244549623</v>
      </c>
      <c r="H102" s="38">
        <v>0.70832499999999998</v>
      </c>
      <c r="I102" s="26">
        <v>1.5949040099716427E-6</v>
      </c>
      <c r="J102" s="6"/>
    </row>
    <row r="103" spans="1:10">
      <c r="A103" s="22">
        <v>36580</v>
      </c>
      <c r="B103" s="42">
        <v>102.004</v>
      </c>
      <c r="C103" s="22" t="s">
        <v>6</v>
      </c>
      <c r="D103" s="41">
        <v>458.65999999999394</v>
      </c>
      <c r="E103" s="4">
        <v>0.70832551954879197</v>
      </c>
      <c r="F103" s="2">
        <v>29</v>
      </c>
      <c r="G103" s="25">
        <v>154.58512011208521</v>
      </c>
      <c r="H103" s="38">
        <v>0.70832399999999995</v>
      </c>
      <c r="I103" s="26">
        <v>1.5195487920172113E-6</v>
      </c>
      <c r="J103" s="6"/>
    </row>
    <row r="104" spans="1:10">
      <c r="A104" s="22">
        <v>36582</v>
      </c>
      <c r="B104" s="42">
        <v>103.52800000000001</v>
      </c>
      <c r="C104" s="22" t="s">
        <v>6</v>
      </c>
      <c r="D104" s="41">
        <v>458.599999999994</v>
      </c>
      <c r="E104" s="4">
        <v>0.70843442669799706</v>
      </c>
      <c r="F104" s="2">
        <v>11</v>
      </c>
      <c r="G104" s="25">
        <v>170.94318829230318</v>
      </c>
      <c r="H104" s="38">
        <v>0.70832099999999998</v>
      </c>
      <c r="I104" s="26">
        <v>1.1342669799707661E-4</v>
      </c>
      <c r="J104" s="6"/>
    </row>
    <row r="105" spans="1:10">
      <c r="A105" s="22">
        <v>36592</v>
      </c>
      <c r="B105" s="42">
        <v>111.148</v>
      </c>
      <c r="C105" s="22" t="s">
        <v>85</v>
      </c>
      <c r="D105" s="41">
        <v>458.35999999999387</v>
      </c>
      <c r="E105" s="4">
        <v>0.70829674829514599</v>
      </c>
      <c r="F105" s="2">
        <v>11</v>
      </c>
      <c r="G105" s="25">
        <v>147.21241789085056</v>
      </c>
      <c r="H105" s="38">
        <v>0.70830899999999997</v>
      </c>
      <c r="I105" s="26">
        <v>-1.2251704853971646E-5</v>
      </c>
      <c r="J105" s="6"/>
    </row>
    <row r="106" spans="1:10">
      <c r="A106" s="22">
        <v>36602</v>
      </c>
      <c r="B106" s="42">
        <v>118.768</v>
      </c>
      <c r="C106" s="22" t="s">
        <v>85</v>
      </c>
      <c r="D106" s="41">
        <v>458.13999999999385</v>
      </c>
      <c r="E106" s="4">
        <v>0.708314335172197</v>
      </c>
      <c r="F106" s="2">
        <v>12</v>
      </c>
      <c r="G106" s="25">
        <v>159.39462841369212</v>
      </c>
      <c r="H106" s="38">
        <v>0.70829799999999998</v>
      </c>
      <c r="I106" s="26">
        <v>1.6335172197012859E-5</v>
      </c>
      <c r="J106" s="6"/>
    </row>
    <row r="107" spans="1:10">
      <c r="A107" s="22">
        <v>36604</v>
      </c>
      <c r="B107" s="42">
        <v>120.292</v>
      </c>
      <c r="C107" s="22" t="s">
        <v>85</v>
      </c>
      <c r="D107" s="41">
        <v>458.07999999999379</v>
      </c>
      <c r="E107" s="4">
        <v>0.70836343544288805</v>
      </c>
      <c r="F107" s="2">
        <v>12</v>
      </c>
      <c r="G107" s="25">
        <v>131.48714917122814</v>
      </c>
      <c r="H107" s="38">
        <v>0.70829500000000001</v>
      </c>
      <c r="I107" s="26">
        <v>6.8435442888037379E-5</v>
      </c>
      <c r="J107" s="6"/>
    </row>
    <row r="108" spans="1:10">
      <c r="A108" s="22">
        <v>36610</v>
      </c>
      <c r="B108" s="42">
        <v>124.864</v>
      </c>
      <c r="C108" s="22" t="s">
        <v>85</v>
      </c>
      <c r="D108" s="41">
        <v>457.98749999999387</v>
      </c>
      <c r="E108" s="4">
        <v>0.70829171075367603</v>
      </c>
      <c r="F108" s="2">
        <v>11</v>
      </c>
      <c r="G108" s="25">
        <v>184.00777566460366</v>
      </c>
      <c r="H108" s="38">
        <v>0.70828999999999998</v>
      </c>
      <c r="I108" s="26">
        <v>1.7107536760541109E-6</v>
      </c>
      <c r="J108" s="6"/>
    </row>
    <row r="109" spans="1:10">
      <c r="A109" s="22">
        <v>36614</v>
      </c>
      <c r="B109" s="42">
        <v>127.91200000000001</v>
      </c>
      <c r="C109" s="22" t="s">
        <v>85</v>
      </c>
      <c r="D109" s="41">
        <v>457.93749999999386</v>
      </c>
      <c r="E109" s="4">
        <v>0.70826674132458001</v>
      </c>
      <c r="F109" s="2">
        <v>11</v>
      </c>
      <c r="G109" s="25">
        <v>202.24848858035168</v>
      </c>
      <c r="H109" s="38">
        <v>0.708287</v>
      </c>
      <c r="I109" s="26">
        <v>-2.0258675419992933E-5</v>
      </c>
      <c r="J109" s="6"/>
    </row>
    <row r="110" spans="1:10">
      <c r="A110" s="22">
        <v>36616</v>
      </c>
      <c r="B110" s="42">
        <v>129.43600000000001</v>
      </c>
      <c r="C110" s="22" t="s">
        <v>85</v>
      </c>
      <c r="D110" s="41">
        <v>457.84999999999383</v>
      </c>
      <c r="E110" s="4">
        <v>0.70836961342115001</v>
      </c>
      <c r="F110" s="2">
        <v>10</v>
      </c>
      <c r="G110" s="25">
        <v>152.96600463190805</v>
      </c>
      <c r="H110" s="38">
        <v>0.70828199999999997</v>
      </c>
      <c r="I110" s="26">
        <v>8.7613421150045667E-5</v>
      </c>
      <c r="J110" s="6"/>
    </row>
    <row r="111" spans="1:10">
      <c r="A111" s="32">
        <v>36624</v>
      </c>
      <c r="B111" s="42">
        <v>135.53200000000001</v>
      </c>
      <c r="C111" s="22" t="s">
        <v>85</v>
      </c>
      <c r="D111" s="41">
        <v>457.81874999999383</v>
      </c>
      <c r="E111" s="4">
        <v>0.70833421091982096</v>
      </c>
      <c r="F111" s="2">
        <v>11</v>
      </c>
      <c r="G111" s="25">
        <v>221.74633550653144</v>
      </c>
      <c r="H111" s="38">
        <v>0.70828000000000002</v>
      </c>
      <c r="I111" s="26">
        <v>5.4210919820940617E-5</v>
      </c>
      <c r="J111" s="6"/>
    </row>
    <row r="112" spans="1:10">
      <c r="A112" s="32">
        <v>36630</v>
      </c>
      <c r="B112" s="42">
        <v>140.10400000000001</v>
      </c>
      <c r="C112" s="22" t="s">
        <v>85</v>
      </c>
      <c r="D112" s="41">
        <v>457.77999999999372</v>
      </c>
      <c r="E112" s="4">
        <v>0.70827793691636198</v>
      </c>
      <c r="F112" s="2">
        <v>9</v>
      </c>
      <c r="G112" s="25">
        <v>381.45649329978494</v>
      </c>
      <c r="H112" s="38">
        <v>0.70827799999999996</v>
      </c>
      <c r="I112" s="26">
        <v>-6.3083637980021479E-8</v>
      </c>
      <c r="J112" s="6"/>
    </row>
    <row r="113" spans="1:10">
      <c r="A113" s="32">
        <v>36473</v>
      </c>
      <c r="B113" s="40">
        <v>166</v>
      </c>
      <c r="C113" s="22" t="s">
        <v>85</v>
      </c>
      <c r="D113" s="36">
        <v>457.57499999999379</v>
      </c>
      <c r="E113" s="4">
        <v>0.70830927270107702</v>
      </c>
      <c r="F113" s="2">
        <v>9</v>
      </c>
      <c r="G113" s="25">
        <v>184.08192981843393</v>
      </c>
      <c r="H113" s="26">
        <v>0.70826500000000003</v>
      </c>
      <c r="I113" s="26">
        <v>4.427270107698611E-5</v>
      </c>
      <c r="J113" s="6">
        <v>4.427270107698611E-5</v>
      </c>
    </row>
    <row r="114" spans="1:10">
      <c r="A114" s="32">
        <v>36475</v>
      </c>
      <c r="B114" s="40">
        <v>169</v>
      </c>
      <c r="C114" s="22" t="s">
        <v>85</v>
      </c>
      <c r="D114" s="36">
        <v>457.56249999999375</v>
      </c>
      <c r="E114" s="4">
        <v>0.708300326410222</v>
      </c>
      <c r="F114" s="2">
        <v>11</v>
      </c>
      <c r="G114" s="25">
        <v>245.70613151915956</v>
      </c>
      <c r="H114" s="26">
        <v>0.708264</v>
      </c>
      <c r="I114" s="26">
        <v>3.6326410221998451E-5</v>
      </c>
      <c r="J114" s="6">
        <v>3.6326410221998451E-5</v>
      </c>
    </row>
    <row r="115" spans="1:10">
      <c r="A115" s="32">
        <v>36479</v>
      </c>
      <c r="B115" s="40">
        <v>175</v>
      </c>
      <c r="C115" s="22" t="s">
        <v>85</v>
      </c>
      <c r="D115" s="36">
        <v>457.51249999999374</v>
      </c>
      <c r="E115" s="4">
        <v>0.70839877156766995</v>
      </c>
      <c r="F115" s="2">
        <v>16</v>
      </c>
      <c r="G115" s="5">
        <v>178.30821071638289</v>
      </c>
      <c r="H115" s="26">
        <v>0.70826</v>
      </c>
      <c r="I115" s="26">
        <v>1.3877156766994858E-4</v>
      </c>
      <c r="J115" s="6">
        <v>1.3877156766994858E-4</v>
      </c>
    </row>
    <row r="116" spans="1:10">
      <c r="A116" s="32">
        <v>36481</v>
      </c>
      <c r="B116" s="40">
        <v>178</v>
      </c>
      <c r="C116" s="22" t="s">
        <v>85</v>
      </c>
      <c r="D116" s="36">
        <v>457.48749999999376</v>
      </c>
      <c r="E116" s="4">
        <v>0.70828383083843804</v>
      </c>
      <c r="F116" s="2">
        <v>9</v>
      </c>
      <c r="G116" s="5">
        <v>178.89825711554707</v>
      </c>
      <c r="H116" s="26">
        <v>0.70825800000000005</v>
      </c>
      <c r="I116" s="26">
        <v>2.5830838437990167E-5</v>
      </c>
      <c r="J116" s="6">
        <v>2.5830838437990167E-5</v>
      </c>
    </row>
    <row r="117" spans="1:10">
      <c r="A117" s="32">
        <v>36483</v>
      </c>
      <c r="B117" s="40">
        <v>181</v>
      </c>
      <c r="C117" s="22" t="s">
        <v>85</v>
      </c>
      <c r="D117" s="36">
        <v>457.46249999999372</v>
      </c>
      <c r="E117" s="4">
        <v>0.70826190535529698</v>
      </c>
      <c r="F117" s="2">
        <v>8</v>
      </c>
      <c r="G117" s="5">
        <v>200.51457966416476</v>
      </c>
      <c r="H117" s="26">
        <v>0.708256</v>
      </c>
      <c r="I117" s="26">
        <v>5.9053552969867695E-6</v>
      </c>
      <c r="J117" s="6">
        <v>5.9053552969867695E-6</v>
      </c>
    </row>
    <row r="118" spans="1:10">
      <c r="A118" s="32">
        <v>36485</v>
      </c>
      <c r="B118" s="40">
        <v>184</v>
      </c>
      <c r="C118" s="22" t="s">
        <v>85</v>
      </c>
      <c r="D118" s="36">
        <v>457.44999999999374</v>
      </c>
      <c r="E118" s="4">
        <v>0.70828085602413504</v>
      </c>
      <c r="F118" s="2">
        <v>11</v>
      </c>
      <c r="G118" s="5">
        <v>252.14998832493373</v>
      </c>
      <c r="H118" s="26">
        <v>0.70825499999999997</v>
      </c>
      <c r="I118" s="26">
        <v>2.5856024135073596E-5</v>
      </c>
      <c r="J118" s="6">
        <v>2.5856024135073596E-5</v>
      </c>
    </row>
    <row r="119" spans="1:10">
      <c r="A119" s="32">
        <v>36487</v>
      </c>
      <c r="B119" s="40">
        <v>187</v>
      </c>
      <c r="C119" s="22" t="s">
        <v>85</v>
      </c>
      <c r="D119" s="36">
        <v>457.4249999999937</v>
      </c>
      <c r="E119" s="4">
        <v>0.70829694698166701</v>
      </c>
      <c r="F119" s="2">
        <v>13</v>
      </c>
      <c r="G119" s="5">
        <v>326.62080984342492</v>
      </c>
      <c r="H119" s="26">
        <v>0.70825300000000002</v>
      </c>
      <c r="I119" s="26">
        <v>4.3946981666986851E-5</v>
      </c>
      <c r="J119" s="6">
        <v>4.3946981666986851E-5</v>
      </c>
    </row>
    <row r="120" spans="1:10">
      <c r="A120" s="32">
        <v>36491</v>
      </c>
      <c r="B120" s="40">
        <v>193</v>
      </c>
      <c r="C120" s="22" t="s">
        <v>85</v>
      </c>
      <c r="D120" s="36">
        <v>457.34999999999371</v>
      </c>
      <c r="E120" s="4">
        <v>0.70832966508016404</v>
      </c>
      <c r="F120" s="2">
        <v>10</v>
      </c>
      <c r="G120" s="5">
        <v>260.45894217498693</v>
      </c>
      <c r="H120" s="26">
        <v>0.70824799999999999</v>
      </c>
      <c r="I120" s="26">
        <v>8.1665080164050607E-5</v>
      </c>
      <c r="J120" s="6">
        <v>8.1665080164050607E-5</v>
      </c>
    </row>
    <row r="121" spans="1:10">
      <c r="A121" s="32">
        <v>36493</v>
      </c>
      <c r="B121" s="40">
        <v>196</v>
      </c>
      <c r="C121" s="22" t="s">
        <v>85</v>
      </c>
      <c r="D121" s="36">
        <v>457.2999999999937</v>
      </c>
      <c r="E121" s="32">
        <v>0.70827300000000004</v>
      </c>
      <c r="F121" s="2">
        <v>10</v>
      </c>
      <c r="G121" s="5">
        <v>108.86</v>
      </c>
      <c r="H121" s="26">
        <v>0.70824500000000001</v>
      </c>
      <c r="I121" s="26">
        <v>2.8000000000028002E-5</v>
      </c>
      <c r="J121" s="6">
        <v>2.8000000000028002E-5</v>
      </c>
    </row>
    <row r="122" spans="1:10">
      <c r="A122" s="32">
        <v>36503</v>
      </c>
      <c r="B122" s="40">
        <v>211</v>
      </c>
      <c r="C122" s="22" t="s">
        <v>85</v>
      </c>
      <c r="D122" s="36">
        <v>457.16249999999366</v>
      </c>
      <c r="E122" s="4">
        <v>0.70826393606693105</v>
      </c>
      <c r="F122" s="2">
        <v>12</v>
      </c>
      <c r="G122" s="5">
        <v>208.25490166120343</v>
      </c>
      <c r="H122" s="26">
        <v>0.70823499999999995</v>
      </c>
      <c r="I122" s="26">
        <v>2.893606693110673E-5</v>
      </c>
      <c r="J122" s="6">
        <v>2.893606693110673E-5</v>
      </c>
    </row>
    <row r="123" spans="1:10">
      <c r="A123" s="32">
        <v>36508</v>
      </c>
      <c r="B123" s="40">
        <v>218.5</v>
      </c>
      <c r="C123" s="22" t="s">
        <v>85</v>
      </c>
      <c r="D123" s="36">
        <v>457.08749999999367</v>
      </c>
      <c r="E123" s="32">
        <v>0.70829200000000003</v>
      </c>
      <c r="F123" s="2">
        <v>8</v>
      </c>
      <c r="G123" s="5">
        <v>323.8</v>
      </c>
      <c r="H123" s="26">
        <v>0.708229</v>
      </c>
      <c r="I123" s="26">
        <v>6.300000000003525E-5</v>
      </c>
      <c r="J123" s="6">
        <v>6.300000000003525E-5</v>
      </c>
    </row>
    <row r="124" spans="1:10">
      <c r="A124" s="32">
        <v>36509</v>
      </c>
      <c r="B124" s="40">
        <v>220</v>
      </c>
      <c r="C124" s="22" t="s">
        <v>85</v>
      </c>
      <c r="D124" s="36">
        <v>457.07499999999368</v>
      </c>
      <c r="E124" s="4">
        <v>0.70822834907186305</v>
      </c>
      <c r="F124" s="2">
        <v>9</v>
      </c>
      <c r="G124" s="5">
        <v>300.44398162207955</v>
      </c>
      <c r="H124" s="26">
        <v>0.70822799999999997</v>
      </c>
      <c r="I124" s="26">
        <v>3.4907186308164029E-7</v>
      </c>
      <c r="J124" s="6">
        <v>3.4907186308164029E-7</v>
      </c>
    </row>
    <row r="125" spans="1:10">
      <c r="A125" s="32">
        <v>36533</v>
      </c>
      <c r="B125" s="40">
        <v>256</v>
      </c>
      <c r="C125" s="22" t="s">
        <v>85</v>
      </c>
      <c r="D125" s="36">
        <v>456.92499999999359</v>
      </c>
      <c r="E125" s="4">
        <v>0.70845900510672999</v>
      </c>
      <c r="F125" s="2">
        <v>9</v>
      </c>
      <c r="G125" s="5">
        <v>167.33375320080907</v>
      </c>
      <c r="H125" s="26">
        <v>0.70821599999999996</v>
      </c>
      <c r="I125" s="26">
        <v>2.4300510673003206E-4</v>
      </c>
      <c r="J125" s="6">
        <v>2.4300510673003206E-4</v>
      </c>
    </row>
    <row r="126" spans="1:10" ht="16" thickBot="1">
      <c r="A126" s="29" t="s">
        <v>142</v>
      </c>
      <c r="B126" s="18"/>
      <c r="C126" s="18"/>
      <c r="D126" s="19"/>
      <c r="E126" s="20"/>
      <c r="F126" s="18"/>
      <c r="G126" s="21"/>
      <c r="H126" s="20"/>
      <c r="I126" s="20"/>
      <c r="J126" s="20"/>
    </row>
    <row r="127" spans="1:10">
      <c r="A127" s="22" t="s">
        <v>143</v>
      </c>
      <c r="B127" s="32">
        <v>0</v>
      </c>
      <c r="C127" s="22" t="s">
        <v>144</v>
      </c>
      <c r="D127" s="41">
        <v>468.49999999999625</v>
      </c>
      <c r="E127" s="26">
        <v>0.7090577829016651</v>
      </c>
      <c r="F127" s="2">
        <v>18</v>
      </c>
      <c r="G127" s="25">
        <v>52.896213261902069</v>
      </c>
      <c r="H127" s="26">
        <v>0.70872000000000002</v>
      </c>
      <c r="I127" s="38">
        <v>3.3778290166508462E-4</v>
      </c>
      <c r="J127" s="22"/>
    </row>
    <row r="128" spans="1:10">
      <c r="A128" s="22" t="s">
        <v>145</v>
      </c>
      <c r="B128" s="32">
        <v>15</v>
      </c>
      <c r="C128" s="22" t="s">
        <v>144</v>
      </c>
      <c r="D128" s="41">
        <v>468.49999999999625</v>
      </c>
      <c r="E128" s="26">
        <v>0.70909072473294255</v>
      </c>
      <c r="F128" s="2">
        <v>9</v>
      </c>
      <c r="G128" s="25">
        <v>47.795987866707492</v>
      </c>
      <c r="H128" s="26">
        <v>0.70872000000000002</v>
      </c>
      <c r="I128" s="38">
        <v>3.7072473294252895E-4</v>
      </c>
      <c r="J128" s="22"/>
    </row>
    <row r="129" spans="1:10">
      <c r="A129" s="22" t="s">
        <v>146</v>
      </c>
      <c r="B129" s="32">
        <v>30</v>
      </c>
      <c r="C129" s="22" t="s">
        <v>144</v>
      </c>
      <c r="D129" s="41">
        <v>467.49999999999602</v>
      </c>
      <c r="E129" s="26">
        <v>0.70879319995046963</v>
      </c>
      <c r="F129" s="2">
        <v>14</v>
      </c>
      <c r="G129" s="25">
        <v>53.724351367282715</v>
      </c>
      <c r="H129" s="26">
        <v>0.70871799999999996</v>
      </c>
      <c r="I129" s="38">
        <v>7.5199950469673205E-5</v>
      </c>
      <c r="J129" s="22"/>
    </row>
    <row r="130" spans="1:10">
      <c r="A130" s="22" t="s">
        <v>147</v>
      </c>
      <c r="B130" s="32">
        <v>55</v>
      </c>
      <c r="C130" s="22" t="s">
        <v>83</v>
      </c>
      <c r="D130" s="41">
        <v>467.09999999999593</v>
      </c>
      <c r="E130" s="26">
        <v>0.70898899999999998</v>
      </c>
      <c r="F130" s="2">
        <v>30</v>
      </c>
      <c r="G130" s="25">
        <v>45.256113614062748</v>
      </c>
      <c r="H130" s="26">
        <v>0.70871499999999998</v>
      </c>
      <c r="I130" s="38">
        <v>2.7399999999999647E-4</v>
      </c>
      <c r="J130" s="22"/>
    </row>
    <row r="131" spans="1:10">
      <c r="A131" s="22" t="s">
        <v>148</v>
      </c>
      <c r="B131" s="32">
        <v>70</v>
      </c>
      <c r="C131" s="22" t="s">
        <v>83</v>
      </c>
      <c r="D131" s="41">
        <v>466.59999999999582</v>
      </c>
      <c r="E131" s="26">
        <v>0.709233</v>
      </c>
      <c r="F131" s="2">
        <v>26</v>
      </c>
      <c r="G131" s="25">
        <v>48.102581000226415</v>
      </c>
      <c r="H131" s="26">
        <v>0.70870999999999995</v>
      </c>
      <c r="I131" s="38">
        <v>5.230000000000512E-4</v>
      </c>
      <c r="J131" s="22"/>
    </row>
    <row r="132" spans="1:10">
      <c r="A132" s="34" t="s">
        <v>149</v>
      </c>
      <c r="B132" s="32">
        <v>75</v>
      </c>
      <c r="C132" s="22" t="s">
        <v>83</v>
      </c>
      <c r="D132" s="41">
        <v>466.59999999999582</v>
      </c>
      <c r="E132" s="26">
        <v>0.70880900000000002</v>
      </c>
      <c r="F132" s="2">
        <v>10</v>
      </c>
      <c r="G132" s="25">
        <v>57</v>
      </c>
      <c r="H132" s="26">
        <v>0.70870999999999995</v>
      </c>
      <c r="I132" s="38">
        <v>9.9000000000071253E-5</v>
      </c>
      <c r="J132" s="22"/>
    </row>
    <row r="133" spans="1:10">
      <c r="A133" s="43" t="s">
        <v>150</v>
      </c>
      <c r="B133" s="37">
        <v>95</v>
      </c>
      <c r="C133" s="22" t="s">
        <v>83</v>
      </c>
      <c r="D133" s="41">
        <v>465.99999999999568</v>
      </c>
      <c r="E133" s="44">
        <v>0.7087652152984808</v>
      </c>
      <c r="F133" s="2">
        <v>14</v>
      </c>
      <c r="G133" s="45">
        <v>361.31794271625284</v>
      </c>
      <c r="H133" s="26">
        <v>0.70870500000000003</v>
      </c>
      <c r="I133" s="38">
        <v>6.021529848077023E-5</v>
      </c>
      <c r="J133" s="22"/>
    </row>
    <row r="134" spans="1:10">
      <c r="A134" s="34" t="s">
        <v>151</v>
      </c>
      <c r="B134" s="35">
        <v>105</v>
      </c>
      <c r="C134" s="22" t="s">
        <v>83</v>
      </c>
      <c r="D134" s="41">
        <v>465.27499999999554</v>
      </c>
      <c r="E134" s="26">
        <v>0.70898958291991221</v>
      </c>
      <c r="F134" s="2">
        <v>11</v>
      </c>
      <c r="G134" s="25">
        <v>63.813412474683446</v>
      </c>
      <c r="H134" s="26">
        <v>0.70869499999999996</v>
      </c>
      <c r="I134" s="38">
        <v>2.9458291991224517E-4</v>
      </c>
      <c r="J134" s="22"/>
    </row>
    <row r="135" spans="1:10">
      <c r="A135" s="34" t="s">
        <v>152</v>
      </c>
      <c r="B135" s="35">
        <v>155</v>
      </c>
      <c r="C135" s="22" t="s">
        <v>84</v>
      </c>
      <c r="D135" s="41">
        <v>462.19230769230251</v>
      </c>
      <c r="E135" s="26">
        <v>0.70891000000000004</v>
      </c>
      <c r="F135" s="2">
        <v>27</v>
      </c>
      <c r="G135" s="25">
        <v>98</v>
      </c>
      <c r="H135" s="26">
        <v>0.70856699999999995</v>
      </c>
      <c r="I135" s="38">
        <v>3.4300000000009323E-4</v>
      </c>
      <c r="J135" s="22">
        <v>3.4299999999999999E-4</v>
      </c>
    </row>
    <row r="136" spans="1:10">
      <c r="A136" s="34" t="s">
        <v>153</v>
      </c>
      <c r="B136" s="35">
        <v>165</v>
      </c>
      <c r="C136" s="22" t="s">
        <v>6</v>
      </c>
      <c r="D136" s="41">
        <v>461.80909090908563</v>
      </c>
      <c r="E136" s="26">
        <v>0.70878763157993518</v>
      </c>
      <c r="F136" s="2">
        <v>13</v>
      </c>
      <c r="G136" s="25">
        <v>63.999810086691298</v>
      </c>
      <c r="H136" s="26">
        <v>0.70852999999999999</v>
      </c>
      <c r="I136" s="38">
        <v>2.5763157993519137E-4</v>
      </c>
      <c r="J136" s="22"/>
    </row>
    <row r="137" spans="1:10">
      <c r="A137" s="34" t="s">
        <v>154</v>
      </c>
      <c r="B137" s="46">
        <v>170</v>
      </c>
      <c r="C137" s="22" t="s">
        <v>6</v>
      </c>
      <c r="D137" s="41">
        <v>461.58749999999469</v>
      </c>
      <c r="E137" s="26">
        <v>0.70868500000000001</v>
      </c>
      <c r="F137" s="2">
        <v>8</v>
      </c>
      <c r="G137" s="25">
        <v>128</v>
      </c>
      <c r="H137" s="26">
        <v>0.70850400000000002</v>
      </c>
      <c r="I137" s="38">
        <v>1.8099999999998673E-4</v>
      </c>
      <c r="J137" s="22">
        <v>1.8100000000000001E-4</v>
      </c>
    </row>
    <row r="138" spans="1:10">
      <c r="A138" s="47" t="s">
        <v>155</v>
      </c>
      <c r="B138" s="46">
        <v>195</v>
      </c>
      <c r="C138" s="22" t="s">
        <v>6</v>
      </c>
      <c r="D138" s="41">
        <v>460.46249999999441</v>
      </c>
      <c r="E138" s="26">
        <v>0.70866498667982847</v>
      </c>
      <c r="F138" s="2">
        <v>16</v>
      </c>
      <c r="G138" s="25">
        <v>64.146473009011856</v>
      </c>
      <c r="H138" s="26">
        <v>0.70840999999999998</v>
      </c>
      <c r="I138" s="38">
        <v>2.5498667982848389E-4</v>
      </c>
      <c r="J138" s="22"/>
    </row>
    <row r="139" spans="1:10">
      <c r="A139" s="47" t="s">
        <v>156</v>
      </c>
      <c r="B139" s="46">
        <v>200</v>
      </c>
      <c r="C139" s="22" t="s">
        <v>6</v>
      </c>
      <c r="D139" s="41">
        <v>460.13749999999436</v>
      </c>
      <c r="E139" s="26">
        <v>0.70865440493225784</v>
      </c>
      <c r="F139" s="2">
        <v>10</v>
      </c>
      <c r="G139" s="25">
        <v>76.408935272469122</v>
      </c>
      <c r="H139" s="26">
        <v>0.70838999999999996</v>
      </c>
      <c r="I139" s="38">
        <v>2.6440493225787787E-4</v>
      </c>
      <c r="J139" s="22"/>
    </row>
    <row r="140" spans="1:10">
      <c r="A140" s="48" t="s">
        <v>157</v>
      </c>
      <c r="B140" s="49">
        <v>215</v>
      </c>
      <c r="C140" s="22" t="s">
        <v>6</v>
      </c>
      <c r="D140" s="41">
        <v>459.03999999999405</v>
      </c>
      <c r="E140" s="26">
        <v>0.70839083736157238</v>
      </c>
      <c r="F140" s="2">
        <v>23</v>
      </c>
      <c r="G140" s="25">
        <v>152.34408809729717</v>
      </c>
      <c r="H140" s="26">
        <v>0.70834200000000003</v>
      </c>
      <c r="I140" s="38">
        <v>4.8837361572351412E-5</v>
      </c>
      <c r="J140" s="22"/>
    </row>
    <row r="141" spans="1:10">
      <c r="A141" s="48" t="s">
        <v>158</v>
      </c>
      <c r="B141" s="35">
        <v>215.5</v>
      </c>
      <c r="C141" s="22" t="s">
        <v>6</v>
      </c>
      <c r="D141" s="41">
        <v>458.87999999999397</v>
      </c>
      <c r="E141" s="26">
        <v>0.70853591417816586</v>
      </c>
      <c r="F141" s="2">
        <v>14</v>
      </c>
      <c r="G141" s="25">
        <v>234.21884923191303</v>
      </c>
      <c r="H141" s="26">
        <v>0.70833500000000005</v>
      </c>
      <c r="I141" s="38">
        <v>2.0091417816581192E-4</v>
      </c>
      <c r="J141" s="22"/>
    </row>
    <row r="142" spans="1:10">
      <c r="A142" s="48" t="s">
        <v>159</v>
      </c>
      <c r="B142" s="49">
        <v>216</v>
      </c>
      <c r="C142" s="22" t="s">
        <v>6</v>
      </c>
      <c r="D142" s="41">
        <v>458.87999999999397</v>
      </c>
      <c r="E142" s="26">
        <v>0.70851799999999998</v>
      </c>
      <c r="F142" s="2">
        <v>13</v>
      </c>
      <c r="G142" s="25">
        <v>199</v>
      </c>
      <c r="H142" s="26">
        <v>0.70833500000000005</v>
      </c>
      <c r="I142" s="38">
        <v>1.8299999999993322E-4</v>
      </c>
      <c r="J142" s="22"/>
    </row>
    <row r="143" spans="1:10">
      <c r="A143" s="48" t="s">
        <v>160</v>
      </c>
      <c r="B143" s="49">
        <v>216.5</v>
      </c>
      <c r="C143" s="22" t="s">
        <v>6</v>
      </c>
      <c r="D143" s="41">
        <v>458.87999999999397</v>
      </c>
      <c r="E143" s="26">
        <v>0.70846932633433168</v>
      </c>
      <c r="F143" s="2">
        <v>10</v>
      </c>
      <c r="G143" s="25">
        <v>261.46776933228517</v>
      </c>
      <c r="H143" s="26">
        <v>0.70833500000000005</v>
      </c>
      <c r="I143" s="38">
        <v>1.3432633433163588E-4</v>
      </c>
      <c r="J143" s="6"/>
    </row>
    <row r="144" spans="1:10">
      <c r="A144" s="47" t="s">
        <v>161</v>
      </c>
      <c r="B144" s="46">
        <v>222</v>
      </c>
      <c r="C144" s="22" t="s">
        <v>6</v>
      </c>
      <c r="D144" s="41">
        <v>458.52499999999395</v>
      </c>
      <c r="E144" s="26">
        <v>0.70850985530220434</v>
      </c>
      <c r="F144" s="2">
        <v>9</v>
      </c>
      <c r="G144" s="25">
        <v>151.63188301870935</v>
      </c>
      <c r="H144" s="26">
        <v>0.708318</v>
      </c>
      <c r="I144" s="38">
        <v>1.9185530220433566E-4</v>
      </c>
      <c r="J144" s="22"/>
    </row>
    <row r="145" spans="1:10">
      <c r="A145" s="47" t="s">
        <v>162</v>
      </c>
      <c r="B145" s="46">
        <v>224</v>
      </c>
      <c r="C145" s="22" t="s">
        <v>85</v>
      </c>
      <c r="D145" s="41">
        <v>458.33999999999389</v>
      </c>
      <c r="E145" s="26">
        <v>0.70861203881902579</v>
      </c>
      <c r="F145" s="2">
        <v>12</v>
      </c>
      <c r="G145" s="25">
        <v>100.92634574032303</v>
      </c>
      <c r="H145" s="26">
        <v>0.70830800000000005</v>
      </c>
      <c r="I145" s="38">
        <v>3.0403881902574259E-4</v>
      </c>
      <c r="J145" s="22"/>
    </row>
    <row r="146" spans="1:10">
      <c r="A146" s="43" t="s">
        <v>163</v>
      </c>
      <c r="B146" s="46">
        <v>226</v>
      </c>
      <c r="C146" s="22" t="s">
        <v>85</v>
      </c>
      <c r="D146" s="41">
        <v>458.27999999999383</v>
      </c>
      <c r="E146" s="26">
        <v>0.70844232259554729</v>
      </c>
      <c r="F146" s="2">
        <v>11</v>
      </c>
      <c r="G146" s="25">
        <v>84.723083172917072</v>
      </c>
      <c r="H146" s="26">
        <v>0.70830499999999996</v>
      </c>
      <c r="I146" s="38">
        <v>1.3732259554732895E-4</v>
      </c>
      <c r="J146" s="22"/>
    </row>
    <row r="147" spans="1:10">
      <c r="A147" s="47" t="s">
        <v>164</v>
      </c>
      <c r="B147" s="46">
        <v>228</v>
      </c>
      <c r="C147" s="22" t="s">
        <v>85</v>
      </c>
      <c r="D147" s="41">
        <v>458.07999999999379</v>
      </c>
      <c r="E147" s="26">
        <v>0.70844958102665145</v>
      </c>
      <c r="F147" s="2">
        <v>10</v>
      </c>
      <c r="G147" s="25">
        <v>147.9990248136256</v>
      </c>
      <c r="H147" s="26">
        <v>0.70829500000000001</v>
      </c>
      <c r="I147" s="38">
        <v>1.545810266514458E-4</v>
      </c>
      <c r="J147" s="22"/>
    </row>
    <row r="148" spans="1:10">
      <c r="A148" s="47" t="s">
        <v>165</v>
      </c>
      <c r="B148" s="46">
        <v>234</v>
      </c>
      <c r="C148" s="22" t="s">
        <v>85</v>
      </c>
      <c r="D148" s="41">
        <v>457.71999999999377</v>
      </c>
      <c r="E148" s="26">
        <v>0.70833587929538178</v>
      </c>
      <c r="F148" s="2">
        <v>14</v>
      </c>
      <c r="G148" s="25">
        <v>681.47789679932021</v>
      </c>
      <c r="H148" s="26">
        <v>0.70827499999999999</v>
      </c>
      <c r="I148" s="38">
        <v>6.0879295381788268E-5</v>
      </c>
      <c r="J148" s="22"/>
    </row>
    <row r="149" spans="1:10">
      <c r="A149" s="34" t="s">
        <v>166</v>
      </c>
      <c r="B149" s="35">
        <v>237</v>
      </c>
      <c r="C149" s="22" t="s">
        <v>85</v>
      </c>
      <c r="D149" s="41">
        <v>457.57499999999379</v>
      </c>
      <c r="E149" s="26">
        <v>0.70841059826427177</v>
      </c>
      <c r="F149" s="2">
        <v>11</v>
      </c>
      <c r="G149" s="25">
        <v>284.56303861464175</v>
      </c>
      <c r="H149" s="26">
        <v>0.70826500000000003</v>
      </c>
      <c r="I149" s="38">
        <v>1.4559826427174016E-4</v>
      </c>
      <c r="J149" s="22"/>
    </row>
    <row r="150" spans="1:10">
      <c r="A150" s="34" t="s">
        <v>167</v>
      </c>
      <c r="B150" s="35">
        <v>240</v>
      </c>
      <c r="C150" s="22" t="s">
        <v>85</v>
      </c>
      <c r="D150" s="41">
        <v>457.44999999999374</v>
      </c>
      <c r="E150" s="26">
        <v>0.70835895219706591</v>
      </c>
      <c r="F150" s="2">
        <v>9</v>
      </c>
      <c r="G150" s="25">
        <v>453.55831372280846</v>
      </c>
      <c r="H150" s="26">
        <v>0.70825499999999997</v>
      </c>
      <c r="I150" s="38">
        <v>1.0395219706593739E-4</v>
      </c>
      <c r="J150" s="22"/>
    </row>
    <row r="151" spans="1:10">
      <c r="A151" s="43" t="s">
        <v>168</v>
      </c>
      <c r="B151" s="37">
        <v>242</v>
      </c>
      <c r="C151" s="22" t="s">
        <v>85</v>
      </c>
      <c r="D151" s="41">
        <v>457.34999999999371</v>
      </c>
      <c r="E151" s="38">
        <v>0.70827099999999998</v>
      </c>
      <c r="F151" s="2">
        <v>11</v>
      </c>
      <c r="G151" s="25">
        <v>84</v>
      </c>
      <c r="H151" s="26">
        <v>0.70824799999999999</v>
      </c>
      <c r="I151" s="38">
        <v>2.2999999999995246E-5</v>
      </c>
      <c r="J151" s="22"/>
    </row>
    <row r="152" spans="1:10">
      <c r="A152" s="22" t="s">
        <v>169</v>
      </c>
      <c r="B152" s="32">
        <v>244</v>
      </c>
      <c r="C152" s="22" t="s">
        <v>85</v>
      </c>
      <c r="D152" s="41">
        <v>457.22857142856515</v>
      </c>
      <c r="E152" s="26">
        <v>0.7082755015510882</v>
      </c>
      <c r="F152" s="2">
        <v>10</v>
      </c>
      <c r="G152" s="25">
        <v>909.9946648407315</v>
      </c>
      <c r="H152" s="26">
        <v>0.70823999999999998</v>
      </c>
      <c r="I152" s="38">
        <v>3.5501551088223948E-5</v>
      </c>
      <c r="J152" s="22"/>
    </row>
    <row r="153" spans="1:10">
      <c r="A153" s="22" t="s">
        <v>170</v>
      </c>
      <c r="B153" s="32">
        <v>248</v>
      </c>
      <c r="C153" s="22" t="s">
        <v>85</v>
      </c>
      <c r="D153" s="41">
        <v>456.97499999999366</v>
      </c>
      <c r="E153" s="26">
        <v>0.7084463319823856</v>
      </c>
      <c r="F153" s="2">
        <v>19</v>
      </c>
      <c r="G153" s="25">
        <v>255.67237995228786</v>
      </c>
      <c r="H153" s="26">
        <v>0.70821999999999996</v>
      </c>
      <c r="I153" s="38">
        <v>2.2633198238564134E-4</v>
      </c>
      <c r="J153" s="22"/>
    </row>
    <row r="154" spans="1:10">
      <c r="A154" s="22" t="s">
        <v>171</v>
      </c>
      <c r="B154" s="32">
        <v>252</v>
      </c>
      <c r="C154" s="22" t="s">
        <v>85</v>
      </c>
      <c r="D154" s="41">
        <v>456.76666666666029</v>
      </c>
      <c r="E154" s="35">
        <v>0.70827399999999996</v>
      </c>
      <c r="F154" s="2">
        <v>11</v>
      </c>
      <c r="G154" s="25">
        <v>75611</v>
      </c>
      <c r="H154" s="26">
        <v>0.70820499999999997</v>
      </c>
      <c r="I154" s="38">
        <v>6.8999999999985739E-5</v>
      </c>
      <c r="J154" s="22">
        <v>4.6E-5</v>
      </c>
    </row>
    <row r="155" spans="1:10">
      <c r="A155" s="34" t="s">
        <v>172</v>
      </c>
      <c r="B155" s="32">
        <v>260.10000000000002</v>
      </c>
      <c r="C155" s="22" t="s">
        <v>85</v>
      </c>
      <c r="D155" s="41">
        <v>456.49999999999352</v>
      </c>
      <c r="E155" s="26">
        <v>0.70827399999999996</v>
      </c>
      <c r="F155" s="2">
        <v>8</v>
      </c>
      <c r="G155" s="25">
        <v>308</v>
      </c>
      <c r="H155" s="26">
        <v>0.70818000000000003</v>
      </c>
      <c r="I155" s="38">
        <v>9.3999999999927475E-5</v>
      </c>
      <c r="J155" s="22"/>
    </row>
    <row r="156" spans="1:10">
      <c r="A156" s="34" t="s">
        <v>173</v>
      </c>
      <c r="B156" s="32">
        <v>269</v>
      </c>
      <c r="C156" s="22" t="s">
        <v>85</v>
      </c>
      <c r="D156" s="41">
        <v>456.33333333332683</v>
      </c>
      <c r="E156" s="52">
        <v>0.7083176316715577</v>
      </c>
      <c r="F156" s="2">
        <v>9</v>
      </c>
      <c r="G156" s="53">
        <v>377.28201205561322</v>
      </c>
      <c r="H156" s="26">
        <v>0.70816299999999999</v>
      </c>
      <c r="I156" s="38">
        <v>1.5463167155771451E-4</v>
      </c>
      <c r="J156" s="22"/>
    </row>
    <row r="157" spans="1:10">
      <c r="A157" s="22" t="s">
        <v>174</v>
      </c>
      <c r="B157" s="32">
        <v>280.5</v>
      </c>
      <c r="C157" s="22" t="s">
        <v>85</v>
      </c>
      <c r="D157" s="41">
        <v>456.13333333332673</v>
      </c>
      <c r="E157" s="54">
        <v>0.70830242150187817</v>
      </c>
      <c r="F157" s="2">
        <v>10</v>
      </c>
      <c r="G157" s="55">
        <v>471</v>
      </c>
      <c r="H157" s="26">
        <v>0.70814299999999997</v>
      </c>
      <c r="I157" s="38">
        <v>1.5942150187819859E-4</v>
      </c>
      <c r="J157" s="22"/>
    </row>
    <row r="158" spans="1:10">
      <c r="A158" s="22" t="s">
        <v>175</v>
      </c>
      <c r="B158" s="32">
        <v>284.2</v>
      </c>
      <c r="C158" s="22" t="s">
        <v>85</v>
      </c>
      <c r="D158" s="41">
        <v>456.06666666666013</v>
      </c>
      <c r="E158" s="56">
        <v>0.70823919902150012</v>
      </c>
      <c r="F158" s="2">
        <v>9</v>
      </c>
      <c r="G158" s="55">
        <v>557.04593739988411</v>
      </c>
      <c r="H158" s="26">
        <v>0.70813599999999999</v>
      </c>
      <c r="I158" s="38">
        <v>1.0319902150013327E-4</v>
      </c>
      <c r="J158" s="22"/>
    </row>
    <row r="159" spans="1:10">
      <c r="A159" s="22" t="s">
        <v>176</v>
      </c>
      <c r="B159" s="32">
        <v>288.8</v>
      </c>
      <c r="C159" s="22" t="s">
        <v>85</v>
      </c>
      <c r="D159" s="41">
        <v>455.99999999999341</v>
      </c>
      <c r="E159" s="57">
        <v>0.70819858748598696</v>
      </c>
      <c r="F159" s="2">
        <v>8</v>
      </c>
      <c r="G159" s="58">
        <v>369.03995545533144</v>
      </c>
      <c r="H159" s="38">
        <v>0.70813000000000004</v>
      </c>
      <c r="I159" s="38">
        <v>6.8587485986926211E-5</v>
      </c>
      <c r="J159" s="22"/>
    </row>
    <row r="160" spans="1:10">
      <c r="A160" s="22" t="s">
        <v>177</v>
      </c>
      <c r="B160" s="32">
        <v>295</v>
      </c>
      <c r="C160" s="22" t="s">
        <v>85</v>
      </c>
      <c r="D160" s="41">
        <v>455.89999999999338</v>
      </c>
      <c r="E160" s="59">
        <v>0.70833550088520447</v>
      </c>
      <c r="F160" s="2">
        <v>9</v>
      </c>
      <c r="G160" s="60">
        <v>272.18753926522226</v>
      </c>
      <c r="H160" s="38">
        <v>0.70812299999999995</v>
      </c>
      <c r="I160" s="38">
        <v>2.1250088520452515E-4</v>
      </c>
      <c r="J160" s="22"/>
    </row>
    <row r="161" spans="1:10">
      <c r="A161" s="22" t="s">
        <v>178</v>
      </c>
      <c r="B161" s="32">
        <v>303</v>
      </c>
      <c r="C161" s="22" t="s">
        <v>85</v>
      </c>
      <c r="D161" s="41">
        <v>455.76363636362964</v>
      </c>
      <c r="E161" s="61">
        <v>0.70830791897887524</v>
      </c>
      <c r="F161" s="2">
        <v>11</v>
      </c>
      <c r="G161" s="62">
        <v>333.65740982124015</v>
      </c>
      <c r="H161" s="38">
        <v>0.70811000000000002</v>
      </c>
      <c r="I161" s="38">
        <v>1.9791897887522225E-4</v>
      </c>
      <c r="J161" s="34"/>
    </row>
    <row r="162" spans="1:10">
      <c r="A162" s="22" t="s">
        <v>179</v>
      </c>
      <c r="B162" s="32">
        <v>311</v>
      </c>
      <c r="C162" s="22" t="s">
        <v>85</v>
      </c>
      <c r="D162" s="41">
        <v>455.66666666666003</v>
      </c>
      <c r="E162" s="63">
        <v>0.70826130200571946</v>
      </c>
      <c r="F162" s="2">
        <v>80</v>
      </c>
      <c r="G162" s="64">
        <v>295.65089192142347</v>
      </c>
      <c r="H162" s="38">
        <v>0.70809999999999995</v>
      </c>
      <c r="I162" s="38">
        <v>1.6130200571951026E-4</v>
      </c>
      <c r="J162" s="34"/>
    </row>
    <row r="163" spans="1:10">
      <c r="A163" s="22" t="s">
        <v>180</v>
      </c>
      <c r="B163" s="32">
        <v>324.2</v>
      </c>
      <c r="C163" s="22" t="s">
        <v>11</v>
      </c>
      <c r="D163" s="41">
        <v>455.43999999999323</v>
      </c>
      <c r="E163" s="65">
        <v>0.70816100413457905</v>
      </c>
      <c r="F163" s="2">
        <v>8</v>
      </c>
      <c r="G163" s="66">
        <v>310.75114014076479</v>
      </c>
      <c r="H163" s="38">
        <v>0.70808300000000002</v>
      </c>
      <c r="I163" s="38">
        <v>7.8004134579034989E-5</v>
      </c>
      <c r="J163" s="34"/>
    </row>
    <row r="164" spans="1:10">
      <c r="A164" s="22" t="s">
        <v>181</v>
      </c>
      <c r="B164" s="32">
        <v>336.8</v>
      </c>
      <c r="C164" s="22" t="s">
        <v>11</v>
      </c>
      <c r="D164" s="41">
        <v>455.2444444444377</v>
      </c>
      <c r="E164" s="67">
        <v>0.70820171142126553</v>
      </c>
      <c r="F164" s="2">
        <v>9</v>
      </c>
      <c r="G164" s="68">
        <v>328.80006885553365</v>
      </c>
      <c r="H164" s="38">
        <v>0.70806999999999998</v>
      </c>
      <c r="I164" s="38">
        <v>1.3171142126555679E-4</v>
      </c>
      <c r="J164" s="34"/>
    </row>
    <row r="165" spans="1:10">
      <c r="A165" s="22" t="s">
        <v>182</v>
      </c>
      <c r="B165" s="32">
        <v>354.8</v>
      </c>
      <c r="C165" s="22" t="s">
        <v>11</v>
      </c>
      <c r="D165" s="41">
        <v>455.08571428570758</v>
      </c>
      <c r="E165" s="69">
        <v>0.70818683188498566</v>
      </c>
      <c r="F165" s="2">
        <v>7</v>
      </c>
      <c r="G165" s="70">
        <v>357.52427133720192</v>
      </c>
      <c r="H165" s="38">
        <v>0.70805700000000005</v>
      </c>
      <c r="I165" s="38">
        <v>1.2983188498560949E-4</v>
      </c>
      <c r="J165" s="34"/>
    </row>
    <row r="166" spans="1:10">
      <c r="A166" s="22" t="s">
        <v>183</v>
      </c>
      <c r="B166" s="32">
        <v>356</v>
      </c>
      <c r="C166" s="22" t="s">
        <v>11</v>
      </c>
      <c r="D166" s="41">
        <v>455.05714285713611</v>
      </c>
      <c r="E166" s="26">
        <v>0.70818527054588076</v>
      </c>
      <c r="F166" s="2">
        <v>9</v>
      </c>
      <c r="G166" s="25">
        <v>477.01174329569477</v>
      </c>
      <c r="H166" s="38">
        <v>0.70805499999999999</v>
      </c>
      <c r="I166" s="38">
        <v>1.3027054588077291E-4</v>
      </c>
      <c r="J166" s="34"/>
    </row>
    <row r="167" spans="1:10">
      <c r="A167" s="22" t="s">
        <v>184</v>
      </c>
      <c r="B167" s="32">
        <v>357.2</v>
      </c>
      <c r="C167" s="22" t="s">
        <v>11</v>
      </c>
      <c r="D167" s="41">
        <v>454.98749999999319</v>
      </c>
      <c r="E167" s="71">
        <v>0.70814640788332994</v>
      </c>
      <c r="F167" s="2">
        <v>9</v>
      </c>
      <c r="G167" s="231">
        <v>528.94013167650121</v>
      </c>
      <c r="H167" s="38">
        <v>0.70804999999999996</v>
      </c>
      <c r="I167" s="38">
        <v>9.6407883329985289E-5</v>
      </c>
      <c r="J167" s="34"/>
    </row>
    <row r="168" spans="1:10">
      <c r="A168" s="22" t="s">
        <v>185</v>
      </c>
      <c r="B168" s="32">
        <v>378.5</v>
      </c>
      <c r="C168" s="22" t="s">
        <v>11</v>
      </c>
      <c r="D168" s="41">
        <v>454.94999999999317</v>
      </c>
      <c r="E168" s="26">
        <v>0.70820887210647021</v>
      </c>
      <c r="F168" s="2">
        <v>13</v>
      </c>
      <c r="G168" s="25">
        <v>244.20877589031087</v>
      </c>
      <c r="H168" s="38">
        <v>0.70804699999999998</v>
      </c>
      <c r="I168" s="38">
        <v>1.6187210647022887E-4</v>
      </c>
      <c r="J168" s="34"/>
    </row>
    <row r="169" spans="1:10">
      <c r="A169" s="22" t="s">
        <v>186</v>
      </c>
      <c r="B169" s="32">
        <v>381</v>
      </c>
      <c r="C169" s="22" t="s">
        <v>11</v>
      </c>
      <c r="D169" s="41">
        <v>454.92499999999313</v>
      </c>
      <c r="E169" s="72">
        <v>0.70812944098529151</v>
      </c>
      <c r="F169" s="2">
        <v>8</v>
      </c>
      <c r="G169" s="25">
        <v>1296.187262195994</v>
      </c>
      <c r="H169" s="38">
        <v>0.70804500000000004</v>
      </c>
      <c r="I169" s="38">
        <v>8.4440985291478476E-5</v>
      </c>
      <c r="J169" s="34"/>
    </row>
    <row r="170" spans="1:10" ht="16" thickBot="1">
      <c r="A170" s="17" t="s">
        <v>187</v>
      </c>
      <c r="B170" s="18"/>
      <c r="C170" s="18"/>
      <c r="D170" s="19"/>
      <c r="E170" s="20"/>
      <c r="F170" s="18" t="s">
        <v>5</v>
      </c>
      <c r="G170" s="21"/>
      <c r="H170" s="20"/>
      <c r="I170" s="20"/>
      <c r="J170" s="20"/>
    </row>
    <row r="171" spans="1:10">
      <c r="A171" s="73" t="s">
        <v>188</v>
      </c>
      <c r="B171" s="42">
        <v>25</v>
      </c>
      <c r="C171" s="35" t="s">
        <v>12</v>
      </c>
      <c r="D171" s="90">
        <v>485.577319148936</v>
      </c>
      <c r="E171" s="26">
        <v>0.70912200000000003</v>
      </c>
      <c r="F171" s="24">
        <v>19</v>
      </c>
      <c r="G171" s="25">
        <v>187</v>
      </c>
      <c r="H171" s="26">
        <v>0.70900300000000005</v>
      </c>
      <c r="I171" s="38">
        <v>7.2000000000072006E-5</v>
      </c>
      <c r="J171" s="34"/>
    </row>
    <row r="172" spans="1:10">
      <c r="A172" s="74" t="s">
        <v>189</v>
      </c>
      <c r="B172" s="42">
        <v>91.463414634146346</v>
      </c>
      <c r="C172" s="35" t="s">
        <v>141</v>
      </c>
      <c r="D172" s="90">
        <v>480.22316049509004</v>
      </c>
      <c r="E172" s="26">
        <v>0.70903799999999995</v>
      </c>
      <c r="F172" s="24">
        <v>9</v>
      </c>
      <c r="G172" s="25">
        <v>203</v>
      </c>
      <c r="H172" s="26">
        <v>0.70900300000000005</v>
      </c>
      <c r="I172" s="38">
        <v>1.1200000000000099E-4</v>
      </c>
      <c r="J172" s="38">
        <v>3.4999999999896225E-5</v>
      </c>
    </row>
    <row r="173" spans="1:10">
      <c r="A173" s="74" t="s">
        <v>13</v>
      </c>
      <c r="B173" s="42">
        <v>174.69512195121999</v>
      </c>
      <c r="C173" s="35" t="s">
        <v>141</v>
      </c>
      <c r="D173" s="90">
        <v>480.12347905405409</v>
      </c>
      <c r="E173" s="26">
        <v>0.70935099999999995</v>
      </c>
      <c r="F173" s="24">
        <v>13</v>
      </c>
      <c r="G173" s="25">
        <v>143</v>
      </c>
      <c r="H173" s="26">
        <v>0.70899999999999996</v>
      </c>
      <c r="I173" s="38">
        <v>4.2799999999998395E-4</v>
      </c>
      <c r="J173" s="38">
        <v>2.5900000000000922E-4</v>
      </c>
    </row>
    <row r="174" spans="1:10">
      <c r="A174" s="73" t="s">
        <v>190</v>
      </c>
      <c r="B174" s="42">
        <v>192.07317073170734</v>
      </c>
      <c r="C174" s="35" t="s">
        <v>141</v>
      </c>
      <c r="D174" s="90">
        <v>480.09459391891892</v>
      </c>
      <c r="E174" s="26">
        <v>0.71121299999999998</v>
      </c>
      <c r="F174" s="24">
        <v>9</v>
      </c>
      <c r="G174" s="25">
        <v>260</v>
      </c>
      <c r="H174" s="26">
        <v>0.70899999999999996</v>
      </c>
      <c r="I174" s="38">
        <v>2.2900000000000142E-3</v>
      </c>
      <c r="J174" s="34"/>
    </row>
    <row r="175" spans="1:10">
      <c r="A175" s="74" t="s">
        <v>14</v>
      </c>
      <c r="B175" s="42">
        <v>302.13414634146341</v>
      </c>
      <c r="C175" s="22" t="s">
        <v>8</v>
      </c>
      <c r="D175" s="90">
        <v>479.95625881723305</v>
      </c>
      <c r="E175" s="26">
        <v>0.71048900000000004</v>
      </c>
      <c r="F175" s="24">
        <v>39</v>
      </c>
      <c r="G175" s="25">
        <v>110</v>
      </c>
      <c r="H175" s="26">
        <v>0.70899999999999996</v>
      </c>
      <c r="I175" s="38">
        <v>1.5700000000000713E-3</v>
      </c>
      <c r="J175" s="38">
        <v>1.4740000000000864E-3</v>
      </c>
    </row>
    <row r="176" spans="1:10">
      <c r="A176" s="74" t="s">
        <v>15</v>
      </c>
      <c r="B176" s="42">
        <v>317.6829268292683</v>
      </c>
      <c r="C176" s="22" t="s">
        <v>8</v>
      </c>
      <c r="D176" s="90">
        <v>479.88433166582729</v>
      </c>
      <c r="E176" s="26">
        <v>0.71061799999999997</v>
      </c>
      <c r="F176" s="24">
        <v>11</v>
      </c>
      <c r="G176" s="25">
        <v>204</v>
      </c>
      <c r="H176" s="26">
        <v>0.70899999999999996</v>
      </c>
      <c r="I176" s="38">
        <v>1.7059999999999853E-3</v>
      </c>
      <c r="J176" s="38">
        <v>1.60300000000002E-3</v>
      </c>
    </row>
    <row r="177" spans="1:10">
      <c r="A177" s="34" t="s">
        <v>16</v>
      </c>
      <c r="B177" s="42">
        <v>365.85365853658539</v>
      </c>
      <c r="C177" s="22" t="s">
        <v>8</v>
      </c>
      <c r="D177" s="90">
        <v>479.21218405237533</v>
      </c>
      <c r="E177" s="26">
        <v>0.70964300000000002</v>
      </c>
      <c r="F177" s="24">
        <v>10</v>
      </c>
      <c r="G177" s="25">
        <v>168</v>
      </c>
      <c r="H177" s="26">
        <v>0.70898000000000005</v>
      </c>
      <c r="I177" s="38">
        <v>7.5000000000002842E-4</v>
      </c>
      <c r="J177" s="38">
        <v>6.4700000000006419E-4</v>
      </c>
    </row>
    <row r="178" spans="1:10">
      <c r="A178" s="34" t="s">
        <v>17</v>
      </c>
      <c r="B178" s="42">
        <v>389.32926829268297</v>
      </c>
      <c r="C178" s="22" t="s">
        <v>8</v>
      </c>
      <c r="D178" s="90">
        <v>478.88461844328799</v>
      </c>
      <c r="E178" s="26">
        <v>0.70974099999999996</v>
      </c>
      <c r="F178" s="24">
        <v>16</v>
      </c>
      <c r="G178" s="25">
        <v>167</v>
      </c>
      <c r="H178" s="26">
        <v>0.70896300000000001</v>
      </c>
      <c r="I178" s="38">
        <v>8.5699999999999665E-4</v>
      </c>
      <c r="J178" s="38">
        <v>7.779999999999454E-4</v>
      </c>
    </row>
    <row r="179" spans="1:10">
      <c r="A179" s="73" t="s">
        <v>18</v>
      </c>
      <c r="B179" s="42">
        <v>427.4390243902439</v>
      </c>
      <c r="C179" s="22" t="s">
        <v>8</v>
      </c>
      <c r="D179" s="90">
        <v>478.36506213032578</v>
      </c>
      <c r="E179" s="26">
        <v>0.70938699999999999</v>
      </c>
      <c r="F179" s="24">
        <v>14</v>
      </c>
      <c r="G179" s="25">
        <v>186</v>
      </c>
      <c r="H179" s="26">
        <v>0.708901</v>
      </c>
      <c r="I179" s="38">
        <v>5.150000000000432E-4</v>
      </c>
      <c r="J179" s="38">
        <v>4.8599999999998644E-4</v>
      </c>
    </row>
    <row r="180" spans="1:10">
      <c r="A180" s="73" t="s">
        <v>19</v>
      </c>
      <c r="B180" s="42">
        <v>469.51219512195127</v>
      </c>
      <c r="C180" s="22" t="s">
        <v>8</v>
      </c>
      <c r="D180" s="90">
        <v>477.79879196788266</v>
      </c>
      <c r="E180" s="26">
        <v>0.70916699999999999</v>
      </c>
      <c r="F180" s="24">
        <v>10</v>
      </c>
      <c r="G180" s="25">
        <v>191</v>
      </c>
      <c r="H180" s="26">
        <v>0.70887999999999995</v>
      </c>
      <c r="I180" s="38">
        <v>3.069999999999462E-4</v>
      </c>
      <c r="J180" s="38">
        <v>2.3899999999998922E-4</v>
      </c>
    </row>
    <row r="181" spans="1:10">
      <c r="A181" s="73" t="s">
        <v>20</v>
      </c>
      <c r="B181" s="42">
        <v>536.58536585365857</v>
      </c>
      <c r="C181" s="22" t="s">
        <v>21</v>
      </c>
      <c r="D181" s="90">
        <v>475.9196575274164</v>
      </c>
      <c r="E181" s="26">
        <v>0.70914600000000005</v>
      </c>
      <c r="F181" s="24">
        <v>10</v>
      </c>
      <c r="G181" s="25">
        <v>143</v>
      </c>
      <c r="H181" s="26">
        <v>0.70884999999999998</v>
      </c>
      <c r="I181" s="38">
        <v>3.2900000000002372E-4</v>
      </c>
      <c r="J181" s="38">
        <v>1.8200000000001548E-4</v>
      </c>
    </row>
    <row r="182" spans="1:10">
      <c r="A182" s="73" t="s">
        <v>22</v>
      </c>
      <c r="B182" s="42">
        <v>554.8780487804878</v>
      </c>
      <c r="C182" s="22" t="s">
        <v>23</v>
      </c>
      <c r="D182" s="90">
        <v>475.28191093872249</v>
      </c>
      <c r="E182" s="26">
        <v>0.70932899999999999</v>
      </c>
      <c r="F182" s="24">
        <v>14</v>
      </c>
      <c r="G182" s="25">
        <v>163</v>
      </c>
      <c r="H182" s="26">
        <v>0.70884999999999998</v>
      </c>
      <c r="I182" s="38">
        <v>5.2399999999996894E-4</v>
      </c>
      <c r="J182" s="38">
        <v>4.7799999999997844E-4</v>
      </c>
    </row>
    <row r="183" spans="1:10">
      <c r="A183" s="73" t="s">
        <v>24</v>
      </c>
      <c r="B183" s="42">
        <v>603.65853658536594</v>
      </c>
      <c r="C183" s="22" t="s">
        <v>23</v>
      </c>
      <c r="D183" s="90">
        <v>473.69868356610482</v>
      </c>
      <c r="E183" s="26">
        <v>0.70934699999999995</v>
      </c>
      <c r="F183" s="24">
        <v>11</v>
      </c>
      <c r="G183" s="25">
        <v>196</v>
      </c>
      <c r="H183" s="26">
        <v>0.70880699999999996</v>
      </c>
      <c r="I183" s="38">
        <v>5.6000000000000494E-4</v>
      </c>
      <c r="J183" s="38">
        <v>5.3999999999998494E-4</v>
      </c>
    </row>
    <row r="184" spans="1:10">
      <c r="A184" s="73" t="s">
        <v>25</v>
      </c>
      <c r="B184" s="42">
        <v>732.92682926829275</v>
      </c>
      <c r="C184" s="22" t="s">
        <v>26</v>
      </c>
      <c r="D184" s="90">
        <v>471.2858469281046</v>
      </c>
      <c r="E184" s="26">
        <v>0.70955999999999997</v>
      </c>
      <c r="F184" s="24">
        <v>13</v>
      </c>
      <c r="G184" s="25">
        <v>207</v>
      </c>
      <c r="H184" s="26">
        <v>0.70879999999999999</v>
      </c>
      <c r="I184" s="38">
        <v>8.099999999999774E-4</v>
      </c>
      <c r="J184" s="38">
        <v>7.4499999999999567E-4</v>
      </c>
    </row>
    <row r="185" spans="1:10">
      <c r="A185" s="73" t="s">
        <v>191</v>
      </c>
      <c r="B185" s="42">
        <v>798.78048780487813</v>
      </c>
      <c r="C185" s="22" t="s">
        <v>26</v>
      </c>
      <c r="D185" s="90">
        <v>470.03264130054481</v>
      </c>
      <c r="E185" s="26">
        <v>0.70918099999999995</v>
      </c>
      <c r="F185" s="24" t="s">
        <v>12</v>
      </c>
      <c r="G185" s="25">
        <v>214</v>
      </c>
      <c r="H185" s="26">
        <v>0.70879999999999999</v>
      </c>
      <c r="I185" s="38">
        <v>4.4399999999999995E-4</v>
      </c>
      <c r="J185" s="22"/>
    </row>
    <row r="186" spans="1:10">
      <c r="A186" s="73" t="s">
        <v>27</v>
      </c>
      <c r="B186" s="42">
        <v>808.84146341463418</v>
      </c>
      <c r="C186" s="22" t="s">
        <v>29</v>
      </c>
      <c r="D186" s="90">
        <v>469.83243244864298</v>
      </c>
      <c r="E186" s="26">
        <v>0.70902100000000001</v>
      </c>
      <c r="F186" s="24">
        <v>10</v>
      </c>
      <c r="G186" s="25">
        <v>181</v>
      </c>
      <c r="H186" s="26">
        <v>0.70879999999999999</v>
      </c>
      <c r="I186" s="38">
        <v>2.9999999999996696E-4</v>
      </c>
      <c r="J186" s="38">
        <v>2.2100000000002673E-4</v>
      </c>
    </row>
    <row r="187" spans="1:10">
      <c r="A187" s="73" t="s">
        <v>28</v>
      </c>
      <c r="B187" s="42">
        <v>868.29268292682934</v>
      </c>
      <c r="C187" s="22" t="s">
        <v>29</v>
      </c>
      <c r="D187" s="90">
        <v>468.65828639612499</v>
      </c>
      <c r="E187" s="26">
        <v>0.70911599999999997</v>
      </c>
      <c r="F187" s="24">
        <v>11</v>
      </c>
      <c r="G187" s="25">
        <v>177</v>
      </c>
      <c r="H187" s="26">
        <v>0.70880500000000002</v>
      </c>
      <c r="I187" s="38">
        <v>3.969999999999807E-4</v>
      </c>
      <c r="J187" s="38">
        <v>2.7399999999999647E-4</v>
      </c>
    </row>
    <row r="188" spans="1:10">
      <c r="A188" s="35" t="s">
        <v>30</v>
      </c>
      <c r="B188" s="42">
        <v>872</v>
      </c>
      <c r="C188" s="22" t="s">
        <v>144</v>
      </c>
      <c r="D188" s="90">
        <v>467.6571515151515</v>
      </c>
      <c r="E188" s="26">
        <v>0.70954871307061163</v>
      </c>
      <c r="F188" s="24">
        <v>14</v>
      </c>
      <c r="G188" s="25">
        <v>157.75049950854017</v>
      </c>
      <c r="H188" s="26">
        <v>0.70880799999999999</v>
      </c>
      <c r="I188" s="38">
        <v>8.2971307061163735E-4</v>
      </c>
      <c r="J188" s="22"/>
    </row>
    <row r="189" spans="1:10">
      <c r="A189" s="73" t="s">
        <v>31</v>
      </c>
      <c r="B189" s="42">
        <v>929</v>
      </c>
      <c r="C189" s="22" t="s">
        <v>83</v>
      </c>
      <c r="D189" s="90">
        <v>467.1260427631579</v>
      </c>
      <c r="E189" s="26">
        <v>0.70946066394958796</v>
      </c>
      <c r="F189" s="24">
        <v>15</v>
      </c>
      <c r="G189" s="25">
        <v>201.5991561174497</v>
      </c>
      <c r="H189" s="26">
        <v>0.70882000000000001</v>
      </c>
      <c r="I189" s="38">
        <v>7.4466394958794258E-4</v>
      </c>
      <c r="J189" s="22"/>
    </row>
    <row r="190" spans="1:10">
      <c r="A190" s="73" t="s">
        <v>32</v>
      </c>
      <c r="B190" s="42">
        <v>953</v>
      </c>
      <c r="C190" s="22" t="s">
        <v>83</v>
      </c>
      <c r="D190" s="90">
        <v>466.95449013157895</v>
      </c>
      <c r="E190" s="26">
        <v>0.70950040114642565</v>
      </c>
      <c r="F190" s="24">
        <v>10</v>
      </c>
      <c r="G190" s="25">
        <v>188.58311570582367</v>
      </c>
      <c r="H190" s="26">
        <v>0.70882000000000001</v>
      </c>
      <c r="I190" s="38">
        <v>7.8640114642569703E-4</v>
      </c>
      <c r="J190" s="34"/>
    </row>
    <row r="191" spans="1:10">
      <c r="A191" s="73" t="s">
        <v>33</v>
      </c>
      <c r="B191" s="42">
        <v>965</v>
      </c>
      <c r="C191" s="22" t="s">
        <v>83</v>
      </c>
      <c r="D191" s="90">
        <v>466.86871381578948</v>
      </c>
      <c r="E191" s="26">
        <v>0.70938205622029527</v>
      </c>
      <c r="F191" s="24">
        <v>10</v>
      </c>
      <c r="G191" s="25">
        <v>109.80598690155593</v>
      </c>
      <c r="H191" s="26">
        <v>0.70882199999999995</v>
      </c>
      <c r="I191" s="38">
        <v>6.7005622029525647E-4</v>
      </c>
      <c r="J191" s="34"/>
    </row>
    <row r="192" spans="1:10">
      <c r="A192" s="73" t="s">
        <v>34</v>
      </c>
      <c r="B192" s="42">
        <v>989</v>
      </c>
      <c r="C192" s="22" t="s">
        <v>83</v>
      </c>
      <c r="D192" s="90">
        <v>466.69716118421053</v>
      </c>
      <c r="E192" s="26">
        <v>0.70975338164775115</v>
      </c>
      <c r="F192" s="24">
        <v>12</v>
      </c>
      <c r="G192" s="25">
        <v>167.39739102595215</v>
      </c>
      <c r="H192" s="26">
        <v>0.70882199999999995</v>
      </c>
      <c r="I192" s="38">
        <v>1.0423816477511672E-3</v>
      </c>
      <c r="J192" s="34"/>
    </row>
    <row r="193" spans="1:10">
      <c r="A193" s="73" t="s">
        <v>35</v>
      </c>
      <c r="B193" s="42">
        <v>1040</v>
      </c>
      <c r="C193" s="22" t="s">
        <v>83</v>
      </c>
      <c r="D193" s="90">
        <v>466.28558620689654</v>
      </c>
      <c r="E193" s="26">
        <v>0.71066791820255892</v>
      </c>
      <c r="F193" s="24">
        <v>9</v>
      </c>
      <c r="G193" s="25">
        <v>311.74058405726532</v>
      </c>
      <c r="H193" s="26">
        <v>0.708812</v>
      </c>
      <c r="I193" s="38">
        <v>1.9609182025589478E-3</v>
      </c>
      <c r="J193" s="34"/>
    </row>
    <row r="194" spans="1:10">
      <c r="A194" s="73" t="s">
        <v>36</v>
      </c>
      <c r="B194" s="42">
        <v>1085</v>
      </c>
      <c r="C194" s="22" t="s">
        <v>83</v>
      </c>
      <c r="D194" s="90">
        <v>465.61123275862064</v>
      </c>
      <c r="E194" s="26">
        <v>0.70905646661597976</v>
      </c>
      <c r="F194" s="24">
        <v>12</v>
      </c>
      <c r="G194" s="25">
        <v>226.8568216240042</v>
      </c>
      <c r="H194" s="26">
        <v>0.70879000000000003</v>
      </c>
      <c r="I194" s="38">
        <v>3.5646661597976692E-4</v>
      </c>
      <c r="J194" s="34"/>
    </row>
    <row r="195" spans="1:10">
      <c r="A195" s="73" t="s">
        <v>37</v>
      </c>
      <c r="B195" s="42">
        <v>1106</v>
      </c>
      <c r="C195" s="22" t="s">
        <v>83</v>
      </c>
      <c r="D195" s="90">
        <v>465.2965344827586</v>
      </c>
      <c r="E195" s="26">
        <v>0.70926946149074077</v>
      </c>
      <c r="F195" s="24">
        <v>9</v>
      </c>
      <c r="G195" s="25">
        <v>233.17232736107908</v>
      </c>
      <c r="H195" s="26">
        <v>0.70875999999999995</v>
      </c>
      <c r="I195" s="38">
        <v>5.7546149074072517E-4</v>
      </c>
      <c r="J195" s="34"/>
    </row>
    <row r="196" spans="1:10">
      <c r="A196" s="73" t="s">
        <v>38</v>
      </c>
      <c r="B196" s="42">
        <v>1121</v>
      </c>
      <c r="C196" s="22" t="s">
        <v>83</v>
      </c>
      <c r="D196" s="90">
        <v>465.07174999999995</v>
      </c>
      <c r="E196" s="26">
        <v>0.70890771737383462</v>
      </c>
      <c r="F196" s="24">
        <v>7</v>
      </c>
      <c r="G196" s="25">
        <v>117.22379376665351</v>
      </c>
      <c r="H196" s="26">
        <v>0.70875500000000002</v>
      </c>
      <c r="I196" s="38">
        <v>2.1571737383463407E-4</v>
      </c>
      <c r="J196" s="34"/>
    </row>
    <row r="197" spans="1:10">
      <c r="A197" s="73" t="s">
        <v>39</v>
      </c>
      <c r="B197" s="42">
        <v>1139</v>
      </c>
      <c r="C197" s="22" t="s">
        <v>84</v>
      </c>
      <c r="D197" s="90">
        <v>464.80200862068966</v>
      </c>
      <c r="E197" s="26">
        <v>0.70886759811092159</v>
      </c>
      <c r="F197" s="24">
        <v>9</v>
      </c>
      <c r="G197" s="25">
        <v>121.92178041678257</v>
      </c>
      <c r="H197" s="26">
        <v>0.70874999999999999</v>
      </c>
      <c r="I197" s="38">
        <v>1.7959811092160827E-4</v>
      </c>
      <c r="J197" s="34"/>
    </row>
    <row r="198" spans="1:10">
      <c r="A198" s="73" t="s">
        <v>40</v>
      </c>
      <c r="B198" s="42">
        <v>1148</v>
      </c>
      <c r="C198" s="22" t="s">
        <v>84</v>
      </c>
      <c r="D198" s="90">
        <v>464.66713793103446</v>
      </c>
      <c r="E198" s="26">
        <v>0.70899608286318316</v>
      </c>
      <c r="F198" s="24">
        <v>10</v>
      </c>
      <c r="G198" s="25">
        <v>162.76237784960253</v>
      </c>
      <c r="H198" s="26">
        <v>0.70874499999999996</v>
      </c>
      <c r="I198" s="38">
        <v>3.1008286318312539E-4</v>
      </c>
      <c r="J198" s="34"/>
    </row>
    <row r="199" spans="1:10">
      <c r="A199" s="73" t="s">
        <v>41</v>
      </c>
      <c r="B199" s="42">
        <v>1154</v>
      </c>
      <c r="C199" s="22" t="s">
        <v>84</v>
      </c>
      <c r="D199" s="90">
        <v>464.57722413793101</v>
      </c>
      <c r="E199" s="26">
        <v>0.70876670370113082</v>
      </c>
      <c r="F199" s="24">
        <v>8</v>
      </c>
      <c r="G199" s="25">
        <v>162.71126144944341</v>
      </c>
      <c r="H199" s="26">
        <v>0.70874199999999998</v>
      </c>
      <c r="I199" s="38">
        <v>8.2703701130837359E-5</v>
      </c>
      <c r="J199" s="34"/>
    </row>
    <row r="200" spans="1:10">
      <c r="A200" s="73" t="s">
        <v>42</v>
      </c>
      <c r="B200" s="42">
        <v>1166</v>
      </c>
      <c r="C200" s="22" t="s">
        <v>84</v>
      </c>
      <c r="D200" s="90">
        <v>464.39739655172411</v>
      </c>
      <c r="E200" s="26">
        <v>0.70886535864559386</v>
      </c>
      <c r="F200" s="24">
        <v>20</v>
      </c>
      <c r="G200" s="25">
        <v>149.48904974930556</v>
      </c>
      <c r="H200" s="26">
        <v>0.70873799999999998</v>
      </c>
      <c r="I200" s="38">
        <v>1.8335864559382298E-4</v>
      </c>
      <c r="J200" s="34"/>
    </row>
    <row r="201" spans="1:10">
      <c r="A201" s="73" t="s">
        <v>43</v>
      </c>
      <c r="B201" s="42">
        <v>1175</v>
      </c>
      <c r="C201" s="22" t="s">
        <v>84</v>
      </c>
      <c r="D201" s="90">
        <v>464.30748275862067</v>
      </c>
      <c r="E201" s="26">
        <v>0.70868151464047158</v>
      </c>
      <c r="F201" s="24">
        <v>9</v>
      </c>
      <c r="G201" s="25">
        <v>385.33610080997261</v>
      </c>
      <c r="H201" s="26">
        <v>0.708735</v>
      </c>
      <c r="I201" s="38">
        <v>5.5146404716044373E-6</v>
      </c>
      <c r="J201" s="34"/>
    </row>
    <row r="202" spans="1:10">
      <c r="A202" s="73" t="s">
        <v>44</v>
      </c>
      <c r="B202" s="42">
        <v>1196</v>
      </c>
      <c r="C202" s="22" t="s">
        <v>84</v>
      </c>
      <c r="D202" s="90">
        <v>463.94782758620687</v>
      </c>
      <c r="E202" s="26">
        <v>0.70871096341663575</v>
      </c>
      <c r="F202" s="24">
        <v>9</v>
      </c>
      <c r="G202" s="75">
        <v>176.69734667714482</v>
      </c>
      <c r="H202" s="26">
        <v>0.70872800000000002</v>
      </c>
      <c r="I202" s="38">
        <v>4.4963416635734887E-5</v>
      </c>
      <c r="J202" s="34"/>
    </row>
    <row r="203" spans="1:10">
      <c r="A203" s="73" t="s">
        <v>45</v>
      </c>
      <c r="B203" s="42">
        <v>1202</v>
      </c>
      <c r="C203" s="22" t="s">
        <v>84</v>
      </c>
      <c r="D203" s="90">
        <v>463.85791379310342</v>
      </c>
      <c r="E203" s="26">
        <v>0.70872886306889582</v>
      </c>
      <c r="F203" s="24">
        <v>10</v>
      </c>
      <c r="G203" s="25">
        <v>263.92764653277482</v>
      </c>
      <c r="H203" s="26">
        <v>0.70872299999999999</v>
      </c>
      <c r="I203" s="38">
        <v>6.4863068895859577E-5</v>
      </c>
      <c r="J203" s="34"/>
    </row>
    <row r="204" spans="1:10">
      <c r="A204" s="73" t="s">
        <v>46</v>
      </c>
      <c r="B204" s="42">
        <v>1217</v>
      </c>
      <c r="C204" s="22" t="s">
        <v>84</v>
      </c>
      <c r="D204" s="90">
        <v>463.63312931034477</v>
      </c>
      <c r="E204" s="26">
        <v>0.70879430013528444</v>
      </c>
      <c r="F204" s="24">
        <v>12</v>
      </c>
      <c r="G204" s="25">
        <v>148.6248897487022</v>
      </c>
      <c r="H204" s="26">
        <v>0.70871499999999998</v>
      </c>
      <c r="I204" s="38">
        <v>1.3930013528440366E-4</v>
      </c>
      <c r="J204" s="34"/>
    </row>
    <row r="205" spans="1:10">
      <c r="A205" s="73" t="s">
        <v>47</v>
      </c>
      <c r="B205" s="42">
        <v>1229</v>
      </c>
      <c r="C205" s="22" t="s">
        <v>84</v>
      </c>
      <c r="D205" s="90">
        <v>463.45330172413787</v>
      </c>
      <c r="E205" s="26">
        <v>0.70863921082406534</v>
      </c>
      <c r="F205" s="24">
        <v>11</v>
      </c>
      <c r="G205" s="25">
        <v>21.447778049300297</v>
      </c>
      <c r="H205" s="26">
        <v>0.70870999999999995</v>
      </c>
      <c r="I205" s="38">
        <v>-8.7891759346092613E-6</v>
      </c>
      <c r="J205" s="34"/>
    </row>
    <row r="206" spans="1:10">
      <c r="A206" s="35" t="s">
        <v>48</v>
      </c>
      <c r="B206" s="42">
        <v>1235</v>
      </c>
      <c r="C206" s="22" t="s">
        <v>84</v>
      </c>
      <c r="D206" s="90">
        <v>463.40834482758618</v>
      </c>
      <c r="E206" s="26">
        <v>0.70890293093547818</v>
      </c>
      <c r="F206" s="24">
        <v>16</v>
      </c>
      <c r="G206" s="25">
        <v>19.423129248257403</v>
      </c>
      <c r="H206" s="26">
        <v>0.708708</v>
      </c>
      <c r="I206" s="38">
        <v>2.5893093547812995E-4</v>
      </c>
      <c r="J206" s="34"/>
    </row>
    <row r="207" spans="1:10" ht="16" thickBot="1">
      <c r="A207" s="29" t="s">
        <v>192</v>
      </c>
      <c r="B207" s="18"/>
      <c r="C207" s="18"/>
      <c r="D207" s="19"/>
      <c r="E207" s="20"/>
      <c r="F207" s="18" t="s">
        <v>5</v>
      </c>
      <c r="G207" s="21"/>
      <c r="H207" s="20"/>
      <c r="I207" s="20"/>
      <c r="J207" s="20"/>
    </row>
    <row r="208" spans="1:10">
      <c r="A208" s="73" t="s">
        <v>49</v>
      </c>
      <c r="B208" s="24">
        <v>316</v>
      </c>
      <c r="C208" s="22" t="s">
        <v>84</v>
      </c>
      <c r="D208" s="232">
        <v>464.01806282722515</v>
      </c>
      <c r="E208" s="26">
        <v>0.70878914772996748</v>
      </c>
      <c r="F208" s="24">
        <v>14</v>
      </c>
      <c r="G208" s="25">
        <v>182.11164568929431</v>
      </c>
      <c r="H208" s="26">
        <v>0.70875500000000002</v>
      </c>
      <c r="I208" s="26">
        <v>1.1914772996746148E-4</v>
      </c>
      <c r="J208" s="34"/>
    </row>
    <row r="209" spans="1:10">
      <c r="A209" s="73" t="s">
        <v>50</v>
      </c>
      <c r="B209" s="24">
        <v>341.5</v>
      </c>
      <c r="C209" s="22" t="s">
        <v>84</v>
      </c>
      <c r="D209" s="232">
        <v>463.94129581151833</v>
      </c>
      <c r="E209" s="26">
        <v>0.70880514766520153</v>
      </c>
      <c r="F209" s="24">
        <v>12</v>
      </c>
      <c r="G209" s="25">
        <v>120.40986104226094</v>
      </c>
      <c r="H209" s="26">
        <v>0.70874800000000004</v>
      </c>
      <c r="I209" s="26">
        <v>1.3914766520151112E-4</v>
      </c>
      <c r="J209" s="34"/>
    </row>
    <row r="210" spans="1:10">
      <c r="A210" s="73" t="s">
        <v>51</v>
      </c>
      <c r="B210" s="24">
        <v>361</v>
      </c>
      <c r="C210" s="22" t="s">
        <v>84</v>
      </c>
      <c r="D210" s="232">
        <v>463.88259162303666</v>
      </c>
      <c r="E210" s="26">
        <v>0.70890845340520192</v>
      </c>
      <c r="F210" s="24">
        <v>13</v>
      </c>
      <c r="G210" s="25">
        <v>180.16347503432311</v>
      </c>
      <c r="H210" s="26">
        <v>0.70874000000000004</v>
      </c>
      <c r="I210" s="26">
        <v>2.444534052019609E-4</v>
      </c>
      <c r="J210" s="34"/>
    </row>
    <row r="211" spans="1:10">
      <c r="A211" s="73" t="s">
        <v>52</v>
      </c>
      <c r="B211" s="24">
        <v>383.5</v>
      </c>
      <c r="C211" s="22" t="s">
        <v>84</v>
      </c>
      <c r="D211" s="232">
        <v>463.81485602094239</v>
      </c>
      <c r="E211" s="26">
        <v>0.70885259276461188</v>
      </c>
      <c r="F211" s="24">
        <v>13</v>
      </c>
      <c r="G211" s="25">
        <v>131.14701224439381</v>
      </c>
      <c r="H211" s="26">
        <v>0.70873299999999995</v>
      </c>
      <c r="I211" s="26">
        <v>1.895927646118345E-4</v>
      </c>
      <c r="J211" s="34"/>
    </row>
    <row r="212" spans="1:10">
      <c r="A212" s="35" t="s">
        <v>193</v>
      </c>
      <c r="B212" s="24">
        <v>398.5</v>
      </c>
      <c r="C212" s="22" t="s">
        <v>84</v>
      </c>
      <c r="D212" s="232">
        <v>463.7686990291262</v>
      </c>
      <c r="E212" s="26">
        <v>0.70902399999999999</v>
      </c>
      <c r="F212" s="24">
        <v>9</v>
      </c>
      <c r="G212" s="25">
        <v>222</v>
      </c>
      <c r="H212" s="26">
        <v>0.70872999999999997</v>
      </c>
      <c r="I212" s="26">
        <v>3.6300000000000221E-4</v>
      </c>
      <c r="J212" s="34"/>
    </row>
    <row r="213" spans="1:10">
      <c r="A213" s="73" t="s">
        <v>53</v>
      </c>
      <c r="B213" s="24">
        <v>401.5</v>
      </c>
      <c r="C213" s="22" t="s">
        <v>84</v>
      </c>
      <c r="D213" s="232">
        <v>463.72966990291263</v>
      </c>
      <c r="E213" s="26">
        <v>0.70916021671014506</v>
      </c>
      <c r="F213" s="24">
        <v>8</v>
      </c>
      <c r="G213" s="25">
        <v>152.43430622221754</v>
      </c>
      <c r="H213" s="26">
        <v>0.70872999999999997</v>
      </c>
      <c r="I213" s="26">
        <v>5.0121671014502489E-4</v>
      </c>
      <c r="J213" s="34"/>
    </row>
    <row r="214" spans="1:10">
      <c r="A214" s="73" t="s">
        <v>54</v>
      </c>
      <c r="B214" s="24">
        <v>407.5</v>
      </c>
      <c r="C214" s="22" t="s">
        <v>84</v>
      </c>
      <c r="D214" s="232">
        <v>463.65161165048545</v>
      </c>
      <c r="E214" s="26">
        <v>0.70903644702075208</v>
      </c>
      <c r="F214" s="24">
        <v>13</v>
      </c>
      <c r="G214" s="25">
        <v>285.97526553037437</v>
      </c>
      <c r="H214" s="26">
        <v>0.70872999999999997</v>
      </c>
      <c r="I214" s="26">
        <v>3.8044702075212822E-4</v>
      </c>
      <c r="J214" s="34"/>
    </row>
    <row r="215" spans="1:10">
      <c r="A215" s="73" t="s">
        <v>55</v>
      </c>
      <c r="B215" s="24">
        <v>425.5</v>
      </c>
      <c r="C215" s="22" t="s">
        <v>84</v>
      </c>
      <c r="D215" s="232">
        <v>463.4174368932039</v>
      </c>
      <c r="E215" s="26">
        <v>0.70873368370270462</v>
      </c>
      <c r="F215" s="24">
        <v>9</v>
      </c>
      <c r="G215" s="25">
        <v>714.08106366733352</v>
      </c>
      <c r="H215" s="26">
        <v>0.70872800000000002</v>
      </c>
      <c r="I215" s="26">
        <v>8.6683702704593024E-5</v>
      </c>
      <c r="J215" s="34"/>
    </row>
    <row r="216" spans="1:10">
      <c r="A216" s="73" t="s">
        <v>56</v>
      </c>
      <c r="B216" s="24">
        <v>446.5</v>
      </c>
      <c r="C216" s="22" t="s">
        <v>84</v>
      </c>
      <c r="D216" s="232">
        <v>463.14423300970878</v>
      </c>
      <c r="E216" s="26">
        <v>0.70877568335968744</v>
      </c>
      <c r="F216" s="24">
        <v>13</v>
      </c>
      <c r="G216" s="25">
        <v>585.26305746493699</v>
      </c>
      <c r="H216" s="26">
        <v>0.708727</v>
      </c>
      <c r="I216" s="26">
        <v>1.4168335968745005E-4</v>
      </c>
      <c r="J216" s="34"/>
    </row>
    <row r="217" spans="1:10">
      <c r="A217" s="73" t="s">
        <v>194</v>
      </c>
      <c r="B217" s="24">
        <v>463</v>
      </c>
      <c r="C217" s="22" t="s">
        <v>84</v>
      </c>
      <c r="D217" s="232">
        <v>462.9451145958987</v>
      </c>
      <c r="E217" s="26">
        <v>0.70872429454594355</v>
      </c>
      <c r="F217" s="24">
        <v>13</v>
      </c>
      <c r="G217" s="75">
        <v>548.64482443341797</v>
      </c>
      <c r="H217" s="26">
        <v>0.70872599999999997</v>
      </c>
      <c r="I217" s="26">
        <v>1.0129454594354215E-4</v>
      </c>
      <c r="J217" s="34"/>
    </row>
    <row r="218" spans="1:10">
      <c r="A218" s="35" t="s">
        <v>195</v>
      </c>
      <c r="B218" s="24">
        <v>481</v>
      </c>
      <c r="C218" s="22" t="s">
        <v>84</v>
      </c>
      <c r="D218" s="232">
        <v>462.80398069963815</v>
      </c>
      <c r="E218" s="26">
        <v>0.70886300000000002</v>
      </c>
      <c r="F218" s="24">
        <v>10</v>
      </c>
      <c r="G218" s="25">
        <v>407</v>
      </c>
      <c r="H218" s="26">
        <v>0.70872500000000005</v>
      </c>
      <c r="I218" s="26">
        <v>2.4900000000005473E-4</v>
      </c>
      <c r="J218" s="34"/>
    </row>
    <row r="219" spans="1:10">
      <c r="A219" s="73" t="s">
        <v>57</v>
      </c>
      <c r="B219" s="24">
        <v>490</v>
      </c>
      <c r="C219" s="22" t="s">
        <v>84</v>
      </c>
      <c r="D219" s="232">
        <v>462.73341375150784</v>
      </c>
      <c r="E219" s="26">
        <v>0.70882269424275535</v>
      </c>
      <c r="F219" s="24">
        <v>10</v>
      </c>
      <c r="G219" s="25">
        <v>658.58760028702477</v>
      </c>
      <c r="H219" s="26">
        <v>0.70872400000000002</v>
      </c>
      <c r="I219" s="26">
        <v>2.1269424275538462E-4</v>
      </c>
      <c r="J219" s="22"/>
    </row>
    <row r="220" spans="1:10">
      <c r="A220" s="73" t="s">
        <v>58</v>
      </c>
      <c r="B220" s="24">
        <v>505</v>
      </c>
      <c r="C220" s="22" t="s">
        <v>84</v>
      </c>
      <c r="D220" s="232">
        <v>462.61580217129074</v>
      </c>
      <c r="E220" s="26">
        <v>0.70874750023036026</v>
      </c>
      <c r="F220" s="24">
        <v>9</v>
      </c>
      <c r="G220" s="25">
        <v>774.55230675732935</v>
      </c>
      <c r="H220" s="26">
        <v>0.70872100000000005</v>
      </c>
      <c r="I220" s="26">
        <v>1.4650023036022475E-4</v>
      </c>
      <c r="J220" s="34"/>
    </row>
    <row r="221" spans="1:10">
      <c r="A221" s="35" t="s">
        <v>196</v>
      </c>
      <c r="B221" s="24">
        <v>520</v>
      </c>
      <c r="C221" s="22" t="s">
        <v>84</v>
      </c>
      <c r="D221" s="232">
        <v>462.49819059107358</v>
      </c>
      <c r="E221" s="26">
        <v>0.708754</v>
      </c>
      <c r="F221" s="24">
        <v>11</v>
      </c>
      <c r="G221" s="25">
        <v>534</v>
      </c>
      <c r="H221" s="26">
        <v>0.70871499999999998</v>
      </c>
      <c r="I221" s="26">
        <v>1.6199999999999548E-4</v>
      </c>
      <c r="J221" s="34"/>
    </row>
    <row r="222" spans="1:10">
      <c r="A222" s="73" t="s">
        <v>59</v>
      </c>
      <c r="B222" s="24">
        <v>532</v>
      </c>
      <c r="C222" s="22" t="s">
        <v>84</v>
      </c>
      <c r="D222" s="232">
        <v>462.40410132689988</v>
      </c>
      <c r="E222" s="26">
        <v>0.70885752274890412</v>
      </c>
      <c r="F222" s="24">
        <v>11</v>
      </c>
      <c r="G222" s="25">
        <v>375.21614450899381</v>
      </c>
      <c r="H222" s="26">
        <v>0.70870999999999995</v>
      </c>
      <c r="I222" s="26">
        <v>2.7252274890410266E-4</v>
      </c>
      <c r="J222" s="34"/>
    </row>
    <row r="223" spans="1:10">
      <c r="A223" s="35" t="s">
        <v>197</v>
      </c>
      <c r="B223" s="24">
        <v>535</v>
      </c>
      <c r="C223" s="22" t="s">
        <v>84</v>
      </c>
      <c r="D223" s="232">
        <v>462.38057901085648</v>
      </c>
      <c r="E223" s="26">
        <v>0.70868799999999998</v>
      </c>
      <c r="F223" s="24">
        <v>11</v>
      </c>
      <c r="G223" s="25">
        <v>546</v>
      </c>
      <c r="H223" s="26">
        <v>0.70870999999999995</v>
      </c>
      <c r="I223" s="26">
        <v>1.0500000000002174E-4</v>
      </c>
      <c r="J223" s="34"/>
    </row>
    <row r="224" spans="1:10">
      <c r="A224" s="35" t="s">
        <v>60</v>
      </c>
      <c r="B224" s="24">
        <v>544</v>
      </c>
      <c r="C224" s="22" t="s">
        <v>84</v>
      </c>
      <c r="D224" s="232">
        <v>462.08283442469599</v>
      </c>
      <c r="E224" s="26">
        <v>0.70869761412825594</v>
      </c>
      <c r="F224" s="24">
        <v>11</v>
      </c>
      <c r="G224" s="25">
        <v>586.5714954640888</v>
      </c>
      <c r="H224" s="26">
        <v>0.70865199999999995</v>
      </c>
      <c r="I224" s="26">
        <v>1.4361412825592001E-4</v>
      </c>
      <c r="J224" s="34"/>
    </row>
    <row r="225" spans="1:10">
      <c r="A225" s="35" t="s">
        <v>198</v>
      </c>
      <c r="B225" s="24">
        <v>554.5</v>
      </c>
      <c r="C225" s="22" t="s">
        <v>6</v>
      </c>
      <c r="D225" s="232">
        <v>461.53278765201122</v>
      </c>
      <c r="E225" s="26">
        <v>0.70901400000000003</v>
      </c>
      <c r="F225" s="24">
        <v>13</v>
      </c>
      <c r="G225" s="25">
        <v>137</v>
      </c>
      <c r="H225" s="26">
        <v>0.70857000000000003</v>
      </c>
      <c r="I225" s="26">
        <v>5.1400000000001445E-4</v>
      </c>
      <c r="J225" s="34"/>
    </row>
    <row r="226" spans="1:10">
      <c r="A226" s="35" t="s">
        <v>199</v>
      </c>
      <c r="B226" s="24">
        <v>556</v>
      </c>
      <c r="C226" s="22" t="s">
        <v>6</v>
      </c>
      <c r="D226" s="232">
        <v>461.45420954162773</v>
      </c>
      <c r="E226" s="26">
        <v>0.70889100000000005</v>
      </c>
      <c r="F226" s="24">
        <v>12</v>
      </c>
      <c r="G226" s="25">
        <v>155</v>
      </c>
      <c r="H226" s="26">
        <v>0.70855199999999996</v>
      </c>
      <c r="I226" s="26">
        <v>4.0000000000006697E-4</v>
      </c>
      <c r="J226" s="34"/>
    </row>
    <row r="227" spans="1:10">
      <c r="A227" s="35" t="s">
        <v>61</v>
      </c>
      <c r="B227" s="24">
        <v>568</v>
      </c>
      <c r="C227" s="22" t="s">
        <v>85</v>
      </c>
      <c r="D227" s="232">
        <v>456.5623114355231</v>
      </c>
      <c r="E227" s="26">
        <v>0.70867999777503576</v>
      </c>
      <c r="F227" s="24">
        <v>15</v>
      </c>
      <c r="G227" s="25">
        <v>178.15203127398513</v>
      </c>
      <c r="H227" s="26">
        <v>0.70840000000000003</v>
      </c>
      <c r="I227" s="26">
        <v>4.9399777503578157E-4</v>
      </c>
      <c r="J227" s="34"/>
    </row>
    <row r="228" spans="1:10" ht="16" thickBot="1">
      <c r="A228" s="29" t="s">
        <v>200</v>
      </c>
      <c r="B228" s="30"/>
      <c r="C228" s="30"/>
      <c r="D228" s="31"/>
      <c r="E228" s="20"/>
      <c r="F228" s="20"/>
      <c r="G228" s="21"/>
      <c r="H228" s="20"/>
      <c r="I228" s="20"/>
      <c r="J228" s="20"/>
    </row>
    <row r="229" spans="1:10">
      <c r="A229" s="73" t="s">
        <v>201</v>
      </c>
      <c r="B229" s="2">
        <v>-4</v>
      </c>
      <c r="C229" s="2" t="s">
        <v>6</v>
      </c>
      <c r="D229" s="3">
        <v>460.54</v>
      </c>
      <c r="E229" s="26">
        <v>0.70915175923473606</v>
      </c>
      <c r="F229" s="24">
        <v>12</v>
      </c>
      <c r="G229" s="25">
        <v>46.769705539192572</v>
      </c>
      <c r="H229" s="26">
        <v>0.70840499999999995</v>
      </c>
      <c r="I229" s="26">
        <v>7.3675923473603966E-4</v>
      </c>
      <c r="J229" s="38">
        <v>7.4675923473610517E-4</v>
      </c>
    </row>
    <row r="230" spans="1:10">
      <c r="A230" s="73" t="s">
        <v>62</v>
      </c>
      <c r="B230" s="2">
        <v>-3</v>
      </c>
      <c r="C230" s="2" t="s">
        <v>6</v>
      </c>
      <c r="D230" s="3">
        <v>460.44</v>
      </c>
      <c r="E230" s="26">
        <v>0.70889762364228492</v>
      </c>
      <c r="F230" s="24">
        <v>10</v>
      </c>
      <c r="G230" s="25">
        <v>67.642502216584802</v>
      </c>
      <c r="H230" s="26">
        <v>0.70840499999999995</v>
      </c>
      <c r="I230" s="26">
        <v>4.8962364228488653E-4</v>
      </c>
      <c r="J230" s="34"/>
    </row>
    <row r="231" spans="1:10">
      <c r="A231" s="73" t="s">
        <v>63</v>
      </c>
      <c r="B231" s="2">
        <v>-1.5</v>
      </c>
      <c r="C231" s="2" t="s">
        <v>6</v>
      </c>
      <c r="D231" s="3">
        <v>460.29</v>
      </c>
      <c r="E231" s="26">
        <v>0.70925061903190056</v>
      </c>
      <c r="F231" s="24">
        <v>20</v>
      </c>
      <c r="G231" s="25">
        <v>67.044861753653024</v>
      </c>
      <c r="H231" s="26">
        <v>0.70840499999999995</v>
      </c>
      <c r="I231" s="26">
        <v>8.5161903190056343E-4</v>
      </c>
      <c r="J231" s="34"/>
    </row>
    <row r="232" spans="1:10">
      <c r="A232" s="73" t="s">
        <v>64</v>
      </c>
      <c r="B232" s="2">
        <v>-1</v>
      </c>
      <c r="C232" s="2" t="s">
        <v>6</v>
      </c>
      <c r="D232" s="3">
        <v>460.24</v>
      </c>
      <c r="E232" s="26">
        <v>0.70884250799554793</v>
      </c>
      <c r="F232" s="24">
        <v>25</v>
      </c>
      <c r="G232" s="25">
        <v>92.013923463313745</v>
      </c>
      <c r="H232" s="26">
        <v>0.70840499999999995</v>
      </c>
      <c r="I232" s="26">
        <v>4.4650799554790677E-4</v>
      </c>
      <c r="J232" s="38">
        <v>4.3750799554798103E-4</v>
      </c>
    </row>
    <row r="233" spans="1:10">
      <c r="A233" s="73" t="s">
        <v>65</v>
      </c>
      <c r="B233" s="2">
        <v>-0.5</v>
      </c>
      <c r="C233" s="2" t="s">
        <v>6</v>
      </c>
      <c r="D233" s="3">
        <v>460.19</v>
      </c>
      <c r="E233" s="26">
        <v>0.70859591095982555</v>
      </c>
      <c r="F233" s="24">
        <v>8</v>
      </c>
      <c r="G233" s="25">
        <v>122.27974217147329</v>
      </c>
      <c r="H233" s="26">
        <v>0.70840499999999995</v>
      </c>
      <c r="I233" s="26">
        <v>2.0291095982549745E-4</v>
      </c>
      <c r="J233" s="34"/>
    </row>
    <row r="234" spans="1:10">
      <c r="A234" s="73" t="s">
        <v>66</v>
      </c>
      <c r="B234" s="2">
        <v>-0.1</v>
      </c>
      <c r="C234" s="2" t="s">
        <v>6</v>
      </c>
      <c r="D234" s="3">
        <v>460.15000000000003</v>
      </c>
      <c r="E234" s="26">
        <v>0.708735</v>
      </c>
      <c r="F234" s="24">
        <v>10</v>
      </c>
      <c r="G234" s="25">
        <v>83.9</v>
      </c>
      <c r="H234" s="26">
        <v>0.70840499999999995</v>
      </c>
      <c r="I234" s="26">
        <v>3.4400000000001096E-4</v>
      </c>
      <c r="J234" s="34"/>
    </row>
    <row r="235" spans="1:10">
      <c r="A235" s="73" t="s">
        <v>67</v>
      </c>
      <c r="B235" s="2">
        <v>0</v>
      </c>
      <c r="C235" s="2" t="s">
        <v>6</v>
      </c>
      <c r="D235" s="3">
        <v>460.14000000000004</v>
      </c>
      <c r="E235" s="26">
        <v>0.70909078784857471</v>
      </c>
      <c r="F235" s="24">
        <v>8</v>
      </c>
      <c r="G235" s="25">
        <v>61.213896107496964</v>
      </c>
      <c r="H235" s="26">
        <v>0.70840499999999995</v>
      </c>
      <c r="I235" s="26">
        <v>7.0078784857474652E-4</v>
      </c>
      <c r="J235" s="34"/>
    </row>
    <row r="236" spans="1:10">
      <c r="A236" s="73" t="s">
        <v>68</v>
      </c>
      <c r="B236" s="2">
        <v>0.1</v>
      </c>
      <c r="C236" s="2" t="s">
        <v>6</v>
      </c>
      <c r="D236" s="3">
        <v>460.13</v>
      </c>
      <c r="E236" s="26">
        <v>0.7088077614146856</v>
      </c>
      <c r="F236" s="24">
        <v>68</v>
      </c>
      <c r="G236" s="25">
        <v>120.32574344146802</v>
      </c>
      <c r="H236" s="26">
        <v>0.70840499999999995</v>
      </c>
      <c r="I236" s="26">
        <v>4.1776141468563566E-4</v>
      </c>
      <c r="J236" s="34"/>
    </row>
    <row r="237" spans="1:10">
      <c r="A237" s="73" t="s">
        <v>69</v>
      </c>
      <c r="B237" s="2">
        <v>0.5</v>
      </c>
      <c r="C237" s="2" t="s">
        <v>6</v>
      </c>
      <c r="D237" s="3">
        <v>460.09000000000003</v>
      </c>
      <c r="E237" s="26">
        <v>0.70860053923865918</v>
      </c>
      <c r="F237" s="24">
        <v>11</v>
      </c>
      <c r="G237" s="75">
        <v>116.05086608177919</v>
      </c>
      <c r="H237" s="26">
        <v>0.70840499999999995</v>
      </c>
      <c r="I237" s="26">
        <v>2.1253923865915958E-4</v>
      </c>
      <c r="J237" s="34"/>
    </row>
    <row r="238" spans="1:10">
      <c r="A238" s="73" t="s">
        <v>70</v>
      </c>
      <c r="B238" s="2">
        <v>1</v>
      </c>
      <c r="C238" s="2" t="s">
        <v>6</v>
      </c>
      <c r="D238" s="3">
        <v>460.04</v>
      </c>
      <c r="E238" s="26">
        <v>0.70852932902806109</v>
      </c>
      <c r="F238" s="24">
        <v>10</v>
      </c>
      <c r="G238" s="25">
        <v>133.11063466027312</v>
      </c>
      <c r="H238" s="26">
        <v>0.70840499999999995</v>
      </c>
      <c r="I238" s="26">
        <v>1.4332902806113434E-4</v>
      </c>
      <c r="J238" s="38">
        <v>1.243290280611431E-4</v>
      </c>
    </row>
    <row r="239" spans="1:10">
      <c r="A239" s="73" t="s">
        <v>71</v>
      </c>
      <c r="B239" s="2">
        <v>3</v>
      </c>
      <c r="C239" s="2" t="s">
        <v>6</v>
      </c>
      <c r="D239" s="3">
        <v>459.84000000000003</v>
      </c>
      <c r="E239" s="26">
        <v>0.70877489215716649</v>
      </c>
      <c r="F239" s="24">
        <v>14</v>
      </c>
      <c r="G239" s="25">
        <v>145.63938529575063</v>
      </c>
      <c r="H239" s="26">
        <v>0.70840499999999995</v>
      </c>
      <c r="I239" s="26">
        <v>3.9689215716653958E-4</v>
      </c>
      <c r="J239" s="34"/>
    </row>
    <row r="240" spans="1:10">
      <c r="A240" s="73" t="s">
        <v>72</v>
      </c>
      <c r="B240" s="2">
        <v>4</v>
      </c>
      <c r="C240" s="2" t="s">
        <v>6</v>
      </c>
      <c r="D240" s="3">
        <v>459.74</v>
      </c>
      <c r="E240" s="26">
        <v>0.70863524421973134</v>
      </c>
      <c r="F240" s="24">
        <v>11</v>
      </c>
      <c r="G240" s="25">
        <v>113.13426692776872</v>
      </c>
      <c r="H240" s="26">
        <v>0.70840499999999995</v>
      </c>
      <c r="I240" s="26">
        <v>2.6224421973131129E-4</v>
      </c>
      <c r="J240" s="38">
        <v>2.3024421973139031E-4</v>
      </c>
    </row>
    <row r="241" spans="1:10">
      <c r="A241" s="73" t="s">
        <v>73</v>
      </c>
      <c r="B241" s="2">
        <v>5</v>
      </c>
      <c r="C241" s="2" t="s">
        <v>6</v>
      </c>
      <c r="D241" s="3">
        <v>459.64000000000004</v>
      </c>
      <c r="E241" s="26">
        <v>0.70852800000000005</v>
      </c>
      <c r="F241" s="24">
        <v>8</v>
      </c>
      <c r="G241" s="25">
        <v>123.02792391916921</v>
      </c>
      <c r="H241" s="26">
        <v>0.70840499999999995</v>
      </c>
      <c r="I241" s="26">
        <v>1.5900000000002024E-4</v>
      </c>
      <c r="J241" s="34"/>
    </row>
    <row r="242" spans="1:10">
      <c r="A242" s="22"/>
      <c r="B242" s="233"/>
      <c r="C242" s="76"/>
      <c r="D242" s="76" t="s">
        <v>202</v>
      </c>
      <c r="E242" s="2">
        <v>230</v>
      </c>
      <c r="F242" s="2"/>
      <c r="G242" s="5"/>
      <c r="H242" s="4"/>
      <c r="I242" s="6"/>
      <c r="J242" s="34"/>
    </row>
    <row r="243" spans="1:10">
      <c r="A243" s="22"/>
      <c r="B243" s="2"/>
      <c r="C243" s="2"/>
      <c r="D243" s="3"/>
      <c r="E243" s="4"/>
      <c r="F243" s="4"/>
      <c r="G243" s="233"/>
      <c r="H243" s="233"/>
      <c r="I243" s="233"/>
      <c r="J243" s="237"/>
    </row>
    <row r="244" spans="1:10">
      <c r="A244" s="80"/>
      <c r="B244" s="77" t="s">
        <v>74</v>
      </c>
      <c r="C244" s="78"/>
      <c r="D244" s="78" t="s">
        <v>75</v>
      </c>
      <c r="E244" s="79">
        <v>81</v>
      </c>
      <c r="F244" s="4"/>
      <c r="H244" s="241" t="s">
        <v>10</v>
      </c>
      <c r="I244" s="242" t="s">
        <v>497</v>
      </c>
      <c r="J244" s="243" t="s">
        <v>506</v>
      </c>
    </row>
    <row r="245" spans="1:10">
      <c r="A245" s="83"/>
      <c r="B245" s="81"/>
      <c r="C245" s="82"/>
      <c r="D245" s="4" t="s">
        <v>76</v>
      </c>
      <c r="E245" s="84">
        <v>146</v>
      </c>
      <c r="F245" s="4"/>
      <c r="H245" s="244" t="s">
        <v>498</v>
      </c>
      <c r="I245" s="245">
        <v>1.9900000000000001E-4</v>
      </c>
      <c r="J245" s="246">
        <v>153</v>
      </c>
    </row>
    <row r="246" spans="1:10">
      <c r="A246" s="22"/>
      <c r="B246" s="81"/>
      <c r="C246" s="82"/>
      <c r="D246" s="4" t="s">
        <v>77</v>
      </c>
      <c r="E246" s="84">
        <v>180</v>
      </c>
      <c r="F246" s="4"/>
      <c r="H246" s="244" t="s">
        <v>499</v>
      </c>
      <c r="I246" s="245">
        <v>1.8000000000000001E-4</v>
      </c>
      <c r="J246" s="246">
        <v>97</v>
      </c>
    </row>
    <row r="247" spans="1:10">
      <c r="A247" s="22"/>
      <c r="B247" s="81"/>
      <c r="C247" s="82"/>
      <c r="D247" s="4" t="s">
        <v>78</v>
      </c>
      <c r="E247" s="84">
        <v>197</v>
      </c>
      <c r="F247" s="4"/>
      <c r="H247" s="244" t="s">
        <v>500</v>
      </c>
      <c r="I247" s="245">
        <v>1.5699999999999999E-4</v>
      </c>
      <c r="J247" s="246">
        <v>62</v>
      </c>
    </row>
    <row r="248" spans="1:10">
      <c r="B248" s="85"/>
      <c r="C248" s="86"/>
      <c r="D248" s="87" t="s">
        <v>79</v>
      </c>
      <c r="E248" s="88">
        <v>206</v>
      </c>
      <c r="F248" s="2"/>
      <c r="H248" s="244" t="s">
        <v>501</v>
      </c>
      <c r="I248" s="245">
        <v>1.0900000000000001E-4</v>
      </c>
      <c r="J248" s="246">
        <v>43</v>
      </c>
    </row>
    <row r="249" spans="1:10">
      <c r="B249" s="2"/>
      <c r="C249" s="2"/>
      <c r="D249" s="3"/>
      <c r="E249" s="4"/>
      <c r="F249" s="2"/>
      <c r="H249" s="244" t="s">
        <v>502</v>
      </c>
      <c r="I249" s="245">
        <v>1.1400000000000001E-4</v>
      </c>
      <c r="J249" s="246">
        <v>34</v>
      </c>
    </row>
    <row r="250" spans="1:10">
      <c r="A250" s="233"/>
      <c r="B250" s="233"/>
      <c r="C250" s="233"/>
      <c r="D250" s="233"/>
      <c r="E250" s="233"/>
      <c r="F250" s="233"/>
      <c r="H250" s="244" t="s">
        <v>503</v>
      </c>
      <c r="I250" s="245">
        <v>1.1900000000000001E-4</v>
      </c>
      <c r="J250" s="246">
        <v>25</v>
      </c>
    </row>
    <row r="251" spans="1:10">
      <c r="B251" s="233"/>
      <c r="C251" s="233"/>
      <c r="D251" s="233"/>
      <c r="E251" s="233"/>
      <c r="F251" s="233"/>
      <c r="H251" s="244" t="s">
        <v>504</v>
      </c>
      <c r="I251" s="245">
        <v>1.03E-4</v>
      </c>
      <c r="J251" s="246">
        <v>19</v>
      </c>
    </row>
    <row r="252" spans="1:10">
      <c r="F252" s="237"/>
      <c r="H252" s="247" t="s">
        <v>505</v>
      </c>
      <c r="I252" s="248">
        <v>9.5000000000000005E-5</v>
      </c>
      <c r="J252" s="249">
        <v>10</v>
      </c>
    </row>
    <row r="253" spans="1:10">
      <c r="F253" s="237"/>
      <c r="G253" s="233"/>
      <c r="H253" s="233"/>
      <c r="I253" s="233"/>
      <c r="J253" s="237"/>
    </row>
    <row r="254" spans="1:10">
      <c r="A254" s="7" t="s">
        <v>466</v>
      </c>
    </row>
    <row r="255" spans="1:10">
      <c r="A255" s="83" t="s">
        <v>467</v>
      </c>
    </row>
  </sheetData>
  <phoneticPr fontId="33" type="noConversion"/>
  <pageMargins left="0.75" right="0.75" top="1" bottom="1" header="0.5" footer="0.5"/>
  <pageSetup scale="73" orientation="portrait" horizontalDpi="4294967292" verticalDpi="4294967292"/>
  <colBreaks count="1" manualBreakCount="1">
    <brk id="11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1"/>
  <sheetViews>
    <sheetView topLeftCell="A129" workbookViewId="0">
      <selection activeCell="K160" sqref="K160"/>
    </sheetView>
  </sheetViews>
  <sheetFormatPr baseColWidth="10" defaultRowHeight="15" x14ac:dyDescent="0"/>
  <cols>
    <col min="3" max="3" width="4.83203125" bestFit="1" customWidth="1"/>
    <col min="4" max="4" width="9.1640625" customWidth="1"/>
    <col min="5" max="5" width="8" bestFit="1" customWidth="1"/>
    <col min="6" max="6" width="10.6640625" customWidth="1"/>
    <col min="7" max="7" width="6.6640625" bestFit="1" customWidth="1"/>
    <col min="8" max="8" width="7.6640625" bestFit="1" customWidth="1"/>
    <col min="9" max="9" width="6.33203125" bestFit="1" customWidth="1"/>
    <col min="10" max="10" width="8.5" bestFit="1" customWidth="1"/>
    <col min="11" max="11" width="7.83203125" bestFit="1" customWidth="1"/>
    <col min="12" max="12" width="12.83203125" bestFit="1" customWidth="1"/>
    <col min="13" max="13" width="20.5" customWidth="1"/>
  </cols>
  <sheetData>
    <row r="1" spans="1:24" ht="25" customHeight="1">
      <c r="A1" s="1" t="s">
        <v>468</v>
      </c>
      <c r="C1" s="22"/>
      <c r="D1" s="22"/>
      <c r="E1" s="22"/>
      <c r="J1" s="91"/>
    </row>
    <row r="2" spans="1:24" ht="25" customHeight="1">
      <c r="A2" s="8" t="s">
        <v>203</v>
      </c>
      <c r="C2" s="22"/>
      <c r="D2" s="22"/>
      <c r="E2" s="22"/>
      <c r="J2" s="91"/>
    </row>
    <row r="3" spans="1:24" ht="60" customHeight="1">
      <c r="A3" s="9" t="s">
        <v>9</v>
      </c>
      <c r="B3" s="10" t="s">
        <v>80</v>
      </c>
      <c r="C3" s="10" t="s">
        <v>81</v>
      </c>
      <c r="D3" s="11" t="s">
        <v>0</v>
      </c>
      <c r="E3" s="50" t="s">
        <v>204</v>
      </c>
      <c r="F3" s="9" t="s">
        <v>1</v>
      </c>
      <c r="G3" s="51" t="s">
        <v>10</v>
      </c>
      <c r="H3" s="9" t="s">
        <v>205</v>
      </c>
      <c r="I3" s="92" t="s">
        <v>206</v>
      </c>
      <c r="J3" s="13" t="s">
        <v>207</v>
      </c>
      <c r="K3" s="13" t="s">
        <v>2</v>
      </c>
      <c r="L3" s="16" t="s">
        <v>208</v>
      </c>
      <c r="M3" s="9" t="s">
        <v>209</v>
      </c>
      <c r="O3" s="9"/>
      <c r="P3" s="10"/>
      <c r="Q3" s="10"/>
      <c r="R3" s="11"/>
      <c r="S3" s="15"/>
      <c r="T3" s="13"/>
      <c r="U3" s="14"/>
      <c r="V3" s="15"/>
      <c r="W3" s="13"/>
      <c r="X3" s="9"/>
    </row>
    <row r="4" spans="1:24" ht="16" thickBot="1">
      <c r="A4" s="29" t="s">
        <v>469</v>
      </c>
      <c r="B4" s="29"/>
      <c r="C4" s="93"/>
      <c r="D4" s="93"/>
      <c r="E4" s="93"/>
      <c r="F4" s="94"/>
      <c r="G4" s="21"/>
      <c r="H4" s="94"/>
      <c r="I4" s="95"/>
      <c r="J4" s="20"/>
      <c r="K4" s="94"/>
      <c r="L4" s="20"/>
      <c r="M4" s="20"/>
    </row>
    <row r="5" spans="1:24">
      <c r="A5" s="22" t="s">
        <v>210</v>
      </c>
      <c r="B5" s="23">
        <v>297.6219512195122</v>
      </c>
      <c r="C5" s="22" t="s">
        <v>84</v>
      </c>
      <c r="D5" s="24">
        <v>464.5</v>
      </c>
      <c r="E5" s="6">
        <v>0.70872400000000002</v>
      </c>
      <c r="F5" s="22">
        <v>10</v>
      </c>
      <c r="G5" s="96">
        <v>12968</v>
      </c>
      <c r="H5" s="22">
        <v>5</v>
      </c>
      <c r="I5" s="97">
        <v>0.89400000000000002</v>
      </c>
      <c r="J5" s="6">
        <v>0.70873700000000006</v>
      </c>
      <c r="K5" s="6">
        <v>0.70873699999999995</v>
      </c>
      <c r="L5" s="6">
        <v>5.6000000000056005E-5</v>
      </c>
    </row>
    <row r="6" spans="1:24">
      <c r="A6" s="22" t="s">
        <v>211</v>
      </c>
      <c r="B6" s="23">
        <v>304.9390243902439</v>
      </c>
      <c r="C6" s="22" t="s">
        <v>84</v>
      </c>
      <c r="D6" s="24">
        <v>464</v>
      </c>
      <c r="E6" s="6">
        <v>0.70875100000000002</v>
      </c>
      <c r="F6" s="22">
        <v>19</v>
      </c>
      <c r="G6" s="96">
        <v>20532</v>
      </c>
      <c r="H6" s="22">
        <v>7</v>
      </c>
      <c r="I6" s="97">
        <v>0.28599999999999998</v>
      </c>
      <c r="J6" s="6">
        <v>0.70876400000000006</v>
      </c>
      <c r="K6" s="6">
        <v>0.70872500000000005</v>
      </c>
      <c r="L6" s="6">
        <v>9.6000000000096009E-5</v>
      </c>
    </row>
    <row r="7" spans="1:24">
      <c r="A7" s="22" t="s">
        <v>212</v>
      </c>
      <c r="B7" s="23">
        <v>313.78048780487802</v>
      </c>
      <c r="C7" s="22" t="s">
        <v>84</v>
      </c>
      <c r="D7" s="36">
        <v>463.76800000000003</v>
      </c>
      <c r="E7" s="6">
        <v>0.70870200000000005</v>
      </c>
      <c r="F7" s="22">
        <v>11</v>
      </c>
      <c r="G7" s="96">
        <v>17350</v>
      </c>
      <c r="H7" s="22">
        <v>16</v>
      </c>
      <c r="I7" s="97">
        <v>0.495</v>
      </c>
      <c r="J7" s="6">
        <v>0.70871500000000009</v>
      </c>
      <c r="K7" s="6">
        <v>0.70871499999999998</v>
      </c>
      <c r="L7" s="6">
        <v>5.4000000000109516E-5</v>
      </c>
    </row>
    <row r="8" spans="1:24">
      <c r="A8" s="22" t="s">
        <v>213</v>
      </c>
      <c r="B8" s="23">
        <v>320.1829268292683</v>
      </c>
      <c r="C8" s="22" t="s">
        <v>84</v>
      </c>
      <c r="D8" s="36">
        <v>463.09988500000003</v>
      </c>
      <c r="E8" s="6">
        <v>0.70866700000000005</v>
      </c>
      <c r="F8" s="22">
        <v>6</v>
      </c>
      <c r="G8" s="96">
        <v>20350</v>
      </c>
      <c r="H8" s="22">
        <v>13</v>
      </c>
      <c r="I8" s="97">
        <v>0.43099999999999999</v>
      </c>
      <c r="J8" s="6">
        <v>0.70868000000000009</v>
      </c>
      <c r="K8" s="6">
        <v>0.70867999999999998</v>
      </c>
      <c r="L8" s="6">
        <v>4.8000000000048004E-5</v>
      </c>
    </row>
    <row r="9" spans="1:24">
      <c r="A9" s="22" t="s">
        <v>214</v>
      </c>
      <c r="B9" s="23">
        <v>322.92682926829235</v>
      </c>
      <c r="C9" s="22" t="s">
        <v>84</v>
      </c>
      <c r="D9" s="36">
        <v>462.81355000000002</v>
      </c>
      <c r="E9" s="6">
        <v>0.70865</v>
      </c>
      <c r="F9" s="22">
        <v>11</v>
      </c>
      <c r="G9" s="96">
        <v>14144</v>
      </c>
      <c r="H9" s="22">
        <v>8</v>
      </c>
      <c r="I9" s="97">
        <v>0.46600000000000003</v>
      </c>
      <c r="J9" s="6">
        <v>0.70866300000000004</v>
      </c>
      <c r="K9" s="6">
        <v>0.70866300000000004</v>
      </c>
      <c r="L9" s="6">
        <v>4.8000000000048004E-5</v>
      </c>
    </row>
    <row r="10" spans="1:24">
      <c r="A10" s="22" t="s">
        <v>215</v>
      </c>
      <c r="B10" s="23">
        <v>325.97560975609741</v>
      </c>
      <c r="C10" s="22" t="s">
        <v>84</v>
      </c>
      <c r="D10" s="36">
        <v>462.49540000000002</v>
      </c>
      <c r="E10" s="6">
        <v>0.70865900000000004</v>
      </c>
      <c r="F10" s="22">
        <v>8</v>
      </c>
      <c r="G10" s="96">
        <v>10875</v>
      </c>
      <c r="H10" s="22">
        <v>5</v>
      </c>
      <c r="I10" s="97">
        <v>0.34</v>
      </c>
      <c r="J10" s="6">
        <v>0.70867200000000008</v>
      </c>
      <c r="K10" s="6">
        <v>0.70863299999999996</v>
      </c>
      <c r="L10" s="6">
        <v>8.0000000000080007E-5</v>
      </c>
    </row>
    <row r="11" spans="1:24">
      <c r="A11" s="22" t="s">
        <v>216</v>
      </c>
      <c r="B11" s="23">
        <v>329.9390243902439</v>
      </c>
      <c r="C11" s="22" t="s">
        <v>84</v>
      </c>
      <c r="D11" s="36">
        <v>462.2900975</v>
      </c>
      <c r="E11" s="6">
        <v>0.70862800000000004</v>
      </c>
      <c r="F11" s="22">
        <v>12</v>
      </c>
      <c r="G11" s="96">
        <v>5879</v>
      </c>
      <c r="H11" s="22">
        <v>10</v>
      </c>
      <c r="I11" s="97">
        <v>0.23</v>
      </c>
      <c r="J11" s="6">
        <v>0.70864100000000008</v>
      </c>
      <c r="K11" s="6">
        <v>0.70859300000000003</v>
      </c>
      <c r="L11" s="6">
        <v>6.700000000003925E-5</v>
      </c>
    </row>
    <row r="12" spans="1:24">
      <c r="A12" s="22" t="s">
        <v>217</v>
      </c>
      <c r="B12" s="23">
        <v>333.90243902438999</v>
      </c>
      <c r="C12" s="22" t="s">
        <v>84</v>
      </c>
      <c r="D12" s="36">
        <v>462.08479499999999</v>
      </c>
      <c r="E12" s="6">
        <v>0.70854700000000004</v>
      </c>
      <c r="F12" s="22">
        <v>6</v>
      </c>
      <c r="G12" s="96">
        <v>10961</v>
      </c>
      <c r="H12" s="22">
        <v>9</v>
      </c>
      <c r="I12" s="97">
        <v>0.27800000000000002</v>
      </c>
      <c r="J12" s="6">
        <v>0.70856000000000008</v>
      </c>
      <c r="K12" s="6">
        <v>0.70855999999999997</v>
      </c>
      <c r="L12" s="6">
        <v>6.0000000000615117E-6</v>
      </c>
    </row>
    <row r="13" spans="1:24">
      <c r="A13" s="34" t="s">
        <v>218</v>
      </c>
      <c r="B13" s="41">
        <v>350.36585365853665</v>
      </c>
      <c r="C13" s="34" t="s">
        <v>6</v>
      </c>
      <c r="D13" s="36">
        <v>461.23199999999997</v>
      </c>
      <c r="E13" s="6">
        <v>0.70840999999999998</v>
      </c>
      <c r="F13" s="22">
        <v>13</v>
      </c>
      <c r="G13" s="96">
        <v>9923</v>
      </c>
      <c r="H13" s="22">
        <v>24</v>
      </c>
      <c r="I13" s="97">
        <v>0.315</v>
      </c>
      <c r="J13" s="6">
        <v>0.70842300000000002</v>
      </c>
      <c r="K13" s="6">
        <v>0.70842300000000002</v>
      </c>
      <c r="L13" s="6">
        <v>-4.7000000000019249E-5</v>
      </c>
      <c r="M13" s="6"/>
    </row>
    <row r="14" spans="1:24">
      <c r="A14" s="34" t="s">
        <v>219</v>
      </c>
      <c r="B14" s="41">
        <v>352.5</v>
      </c>
      <c r="C14" s="34" t="s">
        <v>6</v>
      </c>
      <c r="D14" s="36">
        <v>461.04841666666664</v>
      </c>
      <c r="E14" s="6">
        <v>0.70844799999999997</v>
      </c>
      <c r="F14" s="22">
        <v>9</v>
      </c>
      <c r="G14" s="96">
        <v>13005</v>
      </c>
      <c r="H14" s="22">
        <v>18</v>
      </c>
      <c r="I14" s="97">
        <v>0.54300000000000004</v>
      </c>
      <c r="J14" s="6">
        <v>0.70846100000000001</v>
      </c>
      <c r="K14" s="6">
        <v>0.70840599999999998</v>
      </c>
      <c r="L14" s="6">
        <v>2.0000000000575113E-6</v>
      </c>
      <c r="M14" s="6"/>
    </row>
    <row r="15" spans="1:24">
      <c r="A15" s="34" t="s">
        <v>220</v>
      </c>
      <c r="B15" s="41">
        <v>352.5</v>
      </c>
      <c r="C15" s="34" t="s">
        <v>6</v>
      </c>
      <c r="D15" s="36">
        <v>461.04841666666664</v>
      </c>
      <c r="E15" s="6">
        <v>0.70844700000000005</v>
      </c>
      <c r="F15" s="22">
        <v>15</v>
      </c>
      <c r="G15" s="96">
        <v>8902</v>
      </c>
      <c r="H15" s="22">
        <v>5</v>
      </c>
      <c r="I15" s="97">
        <v>0.24299999999999999</v>
      </c>
      <c r="J15" s="6">
        <v>0.70846000000000009</v>
      </c>
      <c r="K15" s="6">
        <v>0.70840599999999998</v>
      </c>
      <c r="L15" s="6">
        <v>1.000000000139778E-6</v>
      </c>
      <c r="M15" s="6"/>
    </row>
    <row r="16" spans="1:24">
      <c r="A16" s="34" t="s">
        <v>221</v>
      </c>
      <c r="B16" s="41">
        <v>355.85365853658527</v>
      </c>
      <c r="C16" s="34" t="s">
        <v>6</v>
      </c>
      <c r="D16" s="36">
        <v>460.75992857142853</v>
      </c>
      <c r="E16" s="6">
        <v>0.70845400000000003</v>
      </c>
      <c r="F16" s="22">
        <v>17</v>
      </c>
      <c r="G16" s="96">
        <v>3233</v>
      </c>
      <c r="H16" s="22">
        <v>7</v>
      </c>
      <c r="I16" s="97">
        <v>0.25900000000000001</v>
      </c>
      <c r="J16" s="6">
        <v>0.70846700000000007</v>
      </c>
      <c r="K16" s="6">
        <v>0.70839799999999997</v>
      </c>
      <c r="L16" s="6">
        <v>4.0000000000040004E-5</v>
      </c>
      <c r="M16" s="6"/>
    </row>
    <row r="17" spans="1:13">
      <c r="A17" s="34" t="s">
        <v>222</v>
      </c>
      <c r="B17" s="41">
        <v>368.96341463414632</v>
      </c>
      <c r="C17" s="34" t="s">
        <v>6</v>
      </c>
      <c r="D17" s="36">
        <v>459.63220238095238</v>
      </c>
      <c r="E17" s="6">
        <v>0.70834299999999994</v>
      </c>
      <c r="F17" s="22">
        <v>10</v>
      </c>
      <c r="G17" s="96">
        <v>9418</v>
      </c>
      <c r="H17" s="22">
        <v>12</v>
      </c>
      <c r="I17" s="97">
        <v>0.182</v>
      </c>
      <c r="J17" s="6">
        <v>0.70835599999999999</v>
      </c>
      <c r="K17" s="6">
        <v>0.70835599999999999</v>
      </c>
      <c r="L17" s="6">
        <v>-1.4000000000069512E-5</v>
      </c>
      <c r="M17" s="6"/>
    </row>
    <row r="18" spans="1:13">
      <c r="A18" s="34" t="s">
        <v>223</v>
      </c>
      <c r="B18" s="41">
        <v>388.78048780487802</v>
      </c>
      <c r="C18" s="34" t="s">
        <v>85</v>
      </c>
      <c r="D18" s="36">
        <v>457.92750000000001</v>
      </c>
      <c r="E18" s="6">
        <v>0.70826599999999995</v>
      </c>
      <c r="F18" s="22">
        <v>7</v>
      </c>
      <c r="G18" s="96">
        <v>8432</v>
      </c>
      <c r="H18" s="22">
        <v>10</v>
      </c>
      <c r="I18" s="97">
        <v>0.54400000000000004</v>
      </c>
      <c r="J18" s="6">
        <v>0.70827899999999999</v>
      </c>
      <c r="K18" s="6">
        <v>0.70824500000000001</v>
      </c>
      <c r="L18" s="6">
        <v>-1.0999999999983245E-5</v>
      </c>
      <c r="M18" s="6"/>
    </row>
    <row r="19" spans="1:13">
      <c r="A19" s="34" t="s">
        <v>224</v>
      </c>
      <c r="B19" s="41">
        <v>414.39024390243901</v>
      </c>
      <c r="C19" s="34" t="s">
        <v>85</v>
      </c>
      <c r="D19" s="36">
        <v>456.26400000000001</v>
      </c>
      <c r="E19" s="6">
        <v>0.70824399999999998</v>
      </c>
      <c r="F19" s="22">
        <v>14</v>
      </c>
      <c r="G19" s="96">
        <v>2676</v>
      </c>
      <c r="H19" s="22">
        <v>5</v>
      </c>
      <c r="I19" s="97">
        <v>0.64200000000000002</v>
      </c>
      <c r="J19" s="6">
        <v>0.70825700000000003</v>
      </c>
      <c r="K19" s="6">
        <v>0.70809299999999997</v>
      </c>
      <c r="L19" s="6">
        <v>9.9999999999988987E-5</v>
      </c>
      <c r="M19" s="6"/>
    </row>
    <row r="20" spans="1:13">
      <c r="A20" s="34" t="s">
        <v>225</v>
      </c>
      <c r="B20" s="41">
        <v>414.39024390243901</v>
      </c>
      <c r="C20" s="34" t="s">
        <v>85</v>
      </c>
      <c r="D20" s="36">
        <v>456.26400000000001</v>
      </c>
      <c r="E20" s="6">
        <v>0.708229</v>
      </c>
      <c r="F20" s="22">
        <v>15</v>
      </c>
      <c r="G20" s="96">
        <v>2973</v>
      </c>
      <c r="H20" s="22">
        <v>6</v>
      </c>
      <c r="I20" s="97">
        <v>0.376</v>
      </c>
      <c r="J20" s="6">
        <v>0.70824200000000004</v>
      </c>
      <c r="K20" s="6">
        <v>0.70809299999999997</v>
      </c>
      <c r="L20" s="6">
        <v>8.5000000000001741E-5</v>
      </c>
      <c r="M20" s="6"/>
    </row>
    <row r="21" spans="1:13">
      <c r="A21" s="34" t="s">
        <v>226</v>
      </c>
      <c r="B21" s="41">
        <v>425.98</v>
      </c>
      <c r="C21" s="34" t="s">
        <v>11</v>
      </c>
      <c r="D21" s="36">
        <v>454.8</v>
      </c>
      <c r="E21" s="6">
        <v>0.70802600000000004</v>
      </c>
      <c r="F21" s="22">
        <v>13</v>
      </c>
      <c r="G21" s="96">
        <v>7425</v>
      </c>
      <c r="H21" s="22">
        <v>15</v>
      </c>
      <c r="I21" s="97">
        <v>0.214</v>
      </c>
      <c r="J21" s="6">
        <v>0.70803900000000008</v>
      </c>
      <c r="K21" s="6">
        <v>0.70803899999999997</v>
      </c>
      <c r="L21" s="6">
        <v>-1.999999999946489E-6</v>
      </c>
      <c r="M21" s="6"/>
    </row>
    <row r="22" spans="1:13">
      <c r="A22" s="22" t="s">
        <v>227</v>
      </c>
      <c r="B22" s="23">
        <v>472.93</v>
      </c>
      <c r="C22" s="22" t="s">
        <v>11</v>
      </c>
      <c r="D22" s="36">
        <v>453.81180000000001</v>
      </c>
      <c r="E22" s="6">
        <v>0.70797299999999996</v>
      </c>
      <c r="F22" s="22">
        <v>10</v>
      </c>
      <c r="G22" s="96">
        <v>6765</v>
      </c>
      <c r="H22" s="22">
        <v>17</v>
      </c>
      <c r="I22" s="97">
        <v>0.27900000000000003</v>
      </c>
      <c r="J22" s="6">
        <v>0.707986</v>
      </c>
      <c r="K22" s="6">
        <v>0.707986</v>
      </c>
      <c r="L22" s="6">
        <v>-8.0000000000080007E-6</v>
      </c>
      <c r="M22" s="6"/>
    </row>
    <row r="23" spans="1:13">
      <c r="A23" s="22" t="s">
        <v>228</v>
      </c>
      <c r="B23" s="23">
        <v>482.07</v>
      </c>
      <c r="C23" s="22" t="s">
        <v>11</v>
      </c>
      <c r="D23" s="36">
        <v>453.28616698319007</v>
      </c>
      <c r="E23" s="6">
        <v>0.70795200000000003</v>
      </c>
      <c r="F23" s="22">
        <v>19</v>
      </c>
      <c r="G23" s="96">
        <v>6069</v>
      </c>
      <c r="H23" s="22">
        <v>8</v>
      </c>
      <c r="I23" s="97">
        <v>0.20100000000000001</v>
      </c>
      <c r="J23" s="6">
        <v>0.70796500000000007</v>
      </c>
      <c r="K23" s="6">
        <v>0.70796499999999996</v>
      </c>
      <c r="L23" s="6">
        <v>-8.9999999999257341E-6</v>
      </c>
      <c r="M23" s="6"/>
    </row>
    <row r="24" spans="1:13" ht="16" thickBot="1">
      <c r="A24" s="29" t="s">
        <v>470</v>
      </c>
      <c r="B24" s="29"/>
      <c r="C24" s="93"/>
      <c r="D24" s="93"/>
      <c r="E24" s="20"/>
      <c r="F24" s="94"/>
      <c r="G24" s="21"/>
      <c r="H24" s="94"/>
      <c r="I24" s="95"/>
      <c r="J24" s="95"/>
      <c r="K24" s="95"/>
      <c r="L24" s="95"/>
      <c r="M24" s="95"/>
    </row>
    <row r="25" spans="1:13">
      <c r="A25" s="22" t="s">
        <v>229</v>
      </c>
      <c r="B25" s="22">
        <v>-300</v>
      </c>
      <c r="C25" s="22" t="s">
        <v>29</v>
      </c>
      <c r="D25" s="36">
        <v>468.75</v>
      </c>
      <c r="E25" s="6">
        <v>0.70877900000000005</v>
      </c>
      <c r="F25" s="22">
        <v>11</v>
      </c>
      <c r="G25" s="96">
        <v>12441</v>
      </c>
      <c r="H25" s="22">
        <v>16</v>
      </c>
      <c r="I25" s="97">
        <v>0.251</v>
      </c>
      <c r="J25" s="6">
        <v>0.70879200000000009</v>
      </c>
      <c r="K25" s="6">
        <v>0.70875200000000005</v>
      </c>
      <c r="L25" s="6">
        <v>7.2000000000072006E-5</v>
      </c>
      <c r="M25" s="6"/>
    </row>
    <row r="26" spans="1:13">
      <c r="A26" s="22" t="s">
        <v>230</v>
      </c>
      <c r="B26" s="23">
        <v>-261.58536585365863</v>
      </c>
      <c r="C26" s="22" t="s">
        <v>144</v>
      </c>
      <c r="D26" s="36">
        <v>468</v>
      </c>
      <c r="E26" s="6">
        <v>0.70872000000000002</v>
      </c>
      <c r="F26" s="22">
        <v>9</v>
      </c>
      <c r="G26" s="96">
        <v>9309</v>
      </c>
      <c r="H26" s="22">
        <v>7</v>
      </c>
      <c r="I26" s="97">
        <v>0.14299999999999999</v>
      </c>
      <c r="J26" s="6">
        <v>0.70873300000000006</v>
      </c>
      <c r="K26" s="6">
        <v>0.70873299999999995</v>
      </c>
      <c r="L26" s="6">
        <v>1.4000000000069512E-5</v>
      </c>
      <c r="M26" s="6"/>
    </row>
    <row r="27" spans="1:13">
      <c r="A27" s="22" t="s">
        <v>231</v>
      </c>
      <c r="B27" s="23">
        <v>-231.09756097560981</v>
      </c>
      <c r="C27" s="22" t="s">
        <v>144</v>
      </c>
      <c r="D27" s="36">
        <v>467.5</v>
      </c>
      <c r="E27" s="6">
        <v>0.70875600000000005</v>
      </c>
      <c r="F27" s="22">
        <v>9</v>
      </c>
      <c r="G27" s="96">
        <v>8341</v>
      </c>
      <c r="H27" s="22">
        <v>5</v>
      </c>
      <c r="I27" s="97">
        <v>0.51200000000000001</v>
      </c>
      <c r="J27" s="6">
        <v>0.70876900000000009</v>
      </c>
      <c r="K27" s="6">
        <v>0.70872299999999999</v>
      </c>
      <c r="L27" s="6">
        <v>5.1000000000134271E-5</v>
      </c>
      <c r="M27" s="6"/>
    </row>
    <row r="28" spans="1:13">
      <c r="A28" s="22" t="s">
        <v>232</v>
      </c>
      <c r="B28" s="23">
        <v>-192.98780487804879</v>
      </c>
      <c r="C28" s="22" t="s">
        <v>83</v>
      </c>
      <c r="D28" s="36">
        <v>466.73404499999998</v>
      </c>
      <c r="E28" s="6">
        <v>0.70879099999999995</v>
      </c>
      <c r="F28" s="22">
        <v>13</v>
      </c>
      <c r="G28" s="96">
        <v>17230</v>
      </c>
      <c r="H28" s="22">
        <v>11</v>
      </c>
      <c r="I28" s="97">
        <v>0.29599999999999999</v>
      </c>
      <c r="J28" s="6">
        <v>0.70880399999999999</v>
      </c>
      <c r="K28" s="6">
        <v>0.70871300000000004</v>
      </c>
      <c r="L28" s="6">
        <v>9.3000000000009742E-5</v>
      </c>
      <c r="M28" s="6"/>
    </row>
    <row r="29" spans="1:13">
      <c r="A29" s="22" t="s">
        <v>233</v>
      </c>
      <c r="B29" s="23">
        <v>-156.40243902439022</v>
      </c>
      <c r="C29" s="22" t="s">
        <v>83</v>
      </c>
      <c r="D29" s="36">
        <v>466.30076273885345</v>
      </c>
      <c r="E29" s="6">
        <v>0.70869899999999997</v>
      </c>
      <c r="F29" s="22">
        <v>8</v>
      </c>
      <c r="G29" s="96">
        <v>18287</v>
      </c>
      <c r="H29" s="22">
        <v>5</v>
      </c>
      <c r="I29" s="97">
        <v>0.52500000000000002</v>
      </c>
      <c r="J29" s="6">
        <v>0.70871200000000001</v>
      </c>
      <c r="K29" s="6">
        <v>0.70871200000000001</v>
      </c>
      <c r="L29" s="6">
        <v>4.0000000000040004E-6</v>
      </c>
      <c r="M29" s="6"/>
    </row>
    <row r="30" spans="1:13">
      <c r="A30" s="22" t="s">
        <v>234</v>
      </c>
      <c r="B30" s="23">
        <v>-125.91463414634151</v>
      </c>
      <c r="C30" s="22" t="s">
        <v>83</v>
      </c>
      <c r="D30" s="36">
        <v>465.90216401273898</v>
      </c>
      <c r="E30" s="6">
        <v>0.7087</v>
      </c>
      <c r="F30" s="22">
        <v>12</v>
      </c>
      <c r="G30" s="96">
        <v>20272</v>
      </c>
      <c r="H30" s="22">
        <v>13</v>
      </c>
      <c r="I30" s="97">
        <v>0.40400000000000003</v>
      </c>
      <c r="J30" s="6">
        <v>0.70871300000000004</v>
      </c>
      <c r="K30" s="6">
        <v>0.70869800000000005</v>
      </c>
      <c r="L30" s="6">
        <v>1.0000000000065512E-5</v>
      </c>
      <c r="M30" s="6"/>
    </row>
    <row r="31" spans="1:13">
      <c r="A31" s="22" t="s">
        <v>235</v>
      </c>
      <c r="B31" s="23">
        <v>-74.085365853658516</v>
      </c>
      <c r="C31" s="22" t="s">
        <v>83</v>
      </c>
      <c r="D31" s="36">
        <v>465.10496656050884</v>
      </c>
      <c r="E31" s="6">
        <v>0.70867100000000005</v>
      </c>
      <c r="F31" s="22">
        <v>10</v>
      </c>
      <c r="G31" s="96">
        <v>16505</v>
      </c>
      <c r="H31" s="22">
        <v>14</v>
      </c>
      <c r="I31" s="97">
        <v>0.55300000000000005</v>
      </c>
      <c r="J31" s="6">
        <v>0.70868400000000009</v>
      </c>
      <c r="K31" s="6">
        <v>0.70868399999999998</v>
      </c>
      <c r="L31" s="6">
        <v>-7.9999999998969784E-6</v>
      </c>
      <c r="M31" s="6"/>
    </row>
    <row r="32" spans="1:13">
      <c r="A32" s="22" t="s">
        <v>236</v>
      </c>
      <c r="B32" s="23">
        <v>-40.548780487804876</v>
      </c>
      <c r="C32" s="22" t="s">
        <v>84</v>
      </c>
      <c r="D32" s="36">
        <v>464.50706847133654</v>
      </c>
      <c r="E32" s="6">
        <v>0.70870100000000003</v>
      </c>
      <c r="F32" s="22">
        <v>12</v>
      </c>
      <c r="G32" s="96">
        <v>18022</v>
      </c>
      <c r="H32" s="22">
        <v>14</v>
      </c>
      <c r="I32" s="97">
        <v>0.36299999999999999</v>
      </c>
      <c r="J32" s="6">
        <v>0.70871400000000007</v>
      </c>
      <c r="K32" s="6">
        <v>0.70866600000000002</v>
      </c>
      <c r="L32" s="6">
        <v>3.3000000000060759E-5</v>
      </c>
      <c r="M32" s="6"/>
    </row>
    <row r="33" spans="1:13">
      <c r="A33" s="22" t="s">
        <v>237</v>
      </c>
      <c r="B33" s="23">
        <v>-0.91463414634146301</v>
      </c>
      <c r="C33" s="22" t="s">
        <v>84</v>
      </c>
      <c r="D33" s="36">
        <v>464.13338216560385</v>
      </c>
      <c r="E33" s="6">
        <v>0.70871799999999996</v>
      </c>
      <c r="F33" s="22">
        <v>9</v>
      </c>
      <c r="G33" s="96">
        <v>19870</v>
      </c>
      <c r="H33" s="22">
        <v>13</v>
      </c>
      <c r="I33" s="97">
        <v>0.27500000000000002</v>
      </c>
      <c r="J33" s="6">
        <v>0.708731</v>
      </c>
      <c r="K33" s="6">
        <v>0.70865299999999998</v>
      </c>
      <c r="L33" s="6">
        <v>5.9999999999948983E-5</v>
      </c>
      <c r="M33" s="6"/>
    </row>
    <row r="34" spans="1:13">
      <c r="A34" s="22" t="s">
        <v>238</v>
      </c>
      <c r="B34" s="22">
        <v>20</v>
      </c>
      <c r="C34" s="22" t="s">
        <v>84</v>
      </c>
      <c r="D34" s="36">
        <v>463.76800000000003</v>
      </c>
      <c r="E34" s="6">
        <v>0.70867800000000003</v>
      </c>
      <c r="F34" s="22">
        <v>10</v>
      </c>
      <c r="G34" s="96">
        <v>10686</v>
      </c>
      <c r="H34" s="22">
        <v>12</v>
      </c>
      <c r="I34" s="97">
        <v>0.32300000000000001</v>
      </c>
      <c r="J34" s="6">
        <v>0.70869100000000007</v>
      </c>
      <c r="K34" s="6">
        <v>0.70864300000000002</v>
      </c>
      <c r="L34" s="6">
        <v>3.0000000000085514E-5</v>
      </c>
      <c r="M34" s="6"/>
    </row>
    <row r="35" spans="1:13">
      <c r="A35" s="22" t="s">
        <v>239</v>
      </c>
      <c r="B35" s="22">
        <v>21</v>
      </c>
      <c r="C35" s="22" t="s">
        <v>84</v>
      </c>
      <c r="D35" s="36">
        <v>463.67962500000004</v>
      </c>
      <c r="E35" s="6">
        <v>0.70868600000000004</v>
      </c>
      <c r="F35" s="22">
        <v>8</v>
      </c>
      <c r="G35" s="96">
        <v>23373</v>
      </c>
      <c r="H35" s="22">
        <v>11</v>
      </c>
      <c r="I35" s="97">
        <v>0.217</v>
      </c>
      <c r="J35" s="6">
        <v>0.70869900000000008</v>
      </c>
      <c r="K35" s="6">
        <v>0.70864300000000002</v>
      </c>
      <c r="L35" s="6">
        <v>4.2000000000097515E-5</v>
      </c>
      <c r="M35" s="6">
        <v>1.6799999999998701E-4</v>
      </c>
    </row>
    <row r="36" spans="1:13">
      <c r="A36" s="34" t="s">
        <v>240</v>
      </c>
      <c r="B36" s="34">
        <v>26</v>
      </c>
      <c r="C36" s="34" t="s">
        <v>84</v>
      </c>
      <c r="D36" s="36">
        <v>463.23775000000001</v>
      </c>
      <c r="E36" s="38">
        <v>0.70866281394591302</v>
      </c>
      <c r="F36" s="22">
        <v>8</v>
      </c>
      <c r="G36" s="96">
        <v>11508.469961474168</v>
      </c>
      <c r="H36" s="22">
        <v>29</v>
      </c>
      <c r="I36" s="97">
        <v>0.25600000000000001</v>
      </c>
      <c r="J36" s="6">
        <v>0.70867581394591306</v>
      </c>
      <c r="K36" s="6">
        <v>0.70864099999999997</v>
      </c>
      <c r="L36" s="6">
        <v>3.7813945913067748E-5</v>
      </c>
      <c r="M36" s="6">
        <v>2.4518605408678404E-4</v>
      </c>
    </row>
    <row r="37" spans="1:13">
      <c r="A37" s="34" t="s">
        <v>241</v>
      </c>
      <c r="B37" s="34">
        <v>26</v>
      </c>
      <c r="C37" s="34" t="s">
        <v>84</v>
      </c>
      <c r="D37" s="36">
        <v>463.23775000000001</v>
      </c>
      <c r="E37" s="38">
        <v>0.70869700000000002</v>
      </c>
      <c r="F37" s="22">
        <v>16</v>
      </c>
      <c r="G37" s="96">
        <v>4597</v>
      </c>
      <c r="H37" s="22">
        <v>31</v>
      </c>
      <c r="I37" s="97">
        <v>0.16600000000000001</v>
      </c>
      <c r="J37" s="6">
        <v>0.70871000000000006</v>
      </c>
      <c r="K37" s="6">
        <v>0.70864099999999997</v>
      </c>
      <c r="L37" s="6">
        <v>7.2000000000072006E-5</v>
      </c>
      <c r="M37" s="6"/>
    </row>
    <row r="38" spans="1:13">
      <c r="A38" s="34" t="s">
        <v>242</v>
      </c>
      <c r="B38" s="34">
        <v>33</v>
      </c>
      <c r="C38" s="34" t="s">
        <v>84</v>
      </c>
      <c r="D38" s="36">
        <v>462.619125</v>
      </c>
      <c r="E38" s="38">
        <v>0.708626816063195</v>
      </c>
      <c r="F38" s="22">
        <v>7</v>
      </c>
      <c r="G38" s="96">
        <v>8721.5948219358361</v>
      </c>
      <c r="H38" s="22">
        <v>17</v>
      </c>
      <c r="I38" s="97">
        <v>0.45200000000000001</v>
      </c>
      <c r="J38" s="6">
        <v>0.70863981606319504</v>
      </c>
      <c r="K38" s="6">
        <v>0.70864000000000005</v>
      </c>
      <c r="L38" s="6">
        <v>3.4816063194997859E-5</v>
      </c>
      <c r="M38" s="6">
        <v>1.1518393680458199E-4</v>
      </c>
    </row>
    <row r="39" spans="1:13">
      <c r="A39" s="34" t="s">
        <v>243</v>
      </c>
      <c r="B39" s="34">
        <v>42</v>
      </c>
      <c r="C39" s="34" t="s">
        <v>84</v>
      </c>
      <c r="D39" s="36">
        <v>462.29789999999997</v>
      </c>
      <c r="E39" s="38">
        <v>0.70863699999999996</v>
      </c>
      <c r="F39" s="22">
        <v>7</v>
      </c>
      <c r="G39" s="96">
        <v>11546</v>
      </c>
      <c r="H39" s="22">
        <v>16</v>
      </c>
      <c r="I39" s="97">
        <v>0.27800000000000002</v>
      </c>
      <c r="J39" s="6">
        <v>0.70865</v>
      </c>
      <c r="K39" s="6">
        <v>0.70863500000000001</v>
      </c>
      <c r="L39" s="6">
        <v>7.5000000000047251E-5</v>
      </c>
      <c r="M39" s="6">
        <v>1.03000000000005E-4</v>
      </c>
    </row>
    <row r="40" spans="1:13">
      <c r="A40" s="34" t="s">
        <v>244</v>
      </c>
      <c r="B40" s="34">
        <v>80</v>
      </c>
      <c r="C40" s="34" t="s">
        <v>6</v>
      </c>
      <c r="D40" s="36">
        <v>461.94259999999991</v>
      </c>
      <c r="E40" s="102">
        <v>0.70866499999999999</v>
      </c>
      <c r="F40" s="22">
        <v>17</v>
      </c>
      <c r="G40" s="96">
        <v>8750</v>
      </c>
      <c r="H40" s="22" t="s">
        <v>12</v>
      </c>
      <c r="I40" s="97" t="s">
        <v>12</v>
      </c>
      <c r="J40" s="6">
        <v>0.70867800000000003</v>
      </c>
      <c r="K40" s="6">
        <v>0.70861600000000002</v>
      </c>
      <c r="L40" s="6">
        <v>1.340000000000785E-4</v>
      </c>
      <c r="M40" s="6">
        <v>9.3999999999967997E-5</v>
      </c>
    </row>
    <row r="41" spans="1:13">
      <c r="A41" s="34" t="s">
        <v>245</v>
      </c>
      <c r="B41" s="34">
        <v>104</v>
      </c>
      <c r="C41" s="34" t="s">
        <v>6</v>
      </c>
      <c r="D41" s="36">
        <v>461.71819999999991</v>
      </c>
      <c r="E41" s="102">
        <v>0.708596</v>
      </c>
      <c r="F41" s="22">
        <v>8</v>
      </c>
      <c r="G41" s="96">
        <v>8041</v>
      </c>
      <c r="H41" s="22" t="s">
        <v>12</v>
      </c>
      <c r="I41" s="97" t="s">
        <v>12</v>
      </c>
      <c r="J41" s="6">
        <v>0.70860900000000004</v>
      </c>
      <c r="K41" s="6">
        <v>0.70860900000000004</v>
      </c>
      <c r="L41" s="6">
        <v>9.0000000000034497E-5</v>
      </c>
      <c r="M41" s="6">
        <v>9.4975186263264989E-5</v>
      </c>
    </row>
    <row r="42" spans="1:13">
      <c r="A42" s="34" t="s">
        <v>246</v>
      </c>
      <c r="B42" s="34">
        <v>110</v>
      </c>
      <c r="C42" s="34" t="s">
        <v>6</v>
      </c>
      <c r="D42" s="36">
        <v>461.6620999999999</v>
      </c>
      <c r="E42" s="102">
        <v>0.70861099999999999</v>
      </c>
      <c r="F42" s="22">
        <v>12</v>
      </c>
      <c r="G42" s="96">
        <v>5392</v>
      </c>
      <c r="H42" s="22" t="s">
        <v>12</v>
      </c>
      <c r="I42" s="97" t="s">
        <v>12</v>
      </c>
      <c r="J42" s="6">
        <v>0.70862400000000003</v>
      </c>
      <c r="K42" s="6">
        <v>0.70860100000000004</v>
      </c>
      <c r="L42" s="6">
        <v>1.1200000000000099E-4</v>
      </c>
      <c r="M42" s="6">
        <v>2.1500000000000601E-4</v>
      </c>
    </row>
    <row r="43" spans="1:13">
      <c r="A43" s="34" t="s">
        <v>247</v>
      </c>
      <c r="B43" s="34">
        <v>120</v>
      </c>
      <c r="C43" s="34" t="s">
        <v>6</v>
      </c>
      <c r="D43" s="36">
        <v>461.56859999999995</v>
      </c>
      <c r="E43" s="38">
        <v>0.70859499999999997</v>
      </c>
      <c r="F43" s="22">
        <v>9</v>
      </c>
      <c r="G43" s="96">
        <v>8782</v>
      </c>
      <c r="H43" s="22">
        <v>29</v>
      </c>
      <c r="I43" s="97">
        <v>0.157</v>
      </c>
      <c r="J43" s="6">
        <v>0.70860800000000002</v>
      </c>
      <c r="K43" s="6">
        <v>0.70858500000000002</v>
      </c>
      <c r="L43" s="6">
        <v>1.0500000000002174E-4</v>
      </c>
      <c r="M43" s="6">
        <v>3.40913013782548E-5</v>
      </c>
    </row>
    <row r="44" spans="1:13">
      <c r="A44" s="34" t="s">
        <v>248</v>
      </c>
      <c r="B44" s="34">
        <v>166</v>
      </c>
      <c r="C44" s="34" t="s">
        <v>6</v>
      </c>
      <c r="D44" s="36">
        <v>460.71887499999997</v>
      </c>
      <c r="E44" s="38">
        <v>0.70848699999999998</v>
      </c>
      <c r="F44" s="22">
        <v>13</v>
      </c>
      <c r="G44" s="96">
        <v>8411</v>
      </c>
      <c r="H44" s="22">
        <v>12</v>
      </c>
      <c r="I44" s="97">
        <v>5.8000000000000003E-2</v>
      </c>
      <c r="J44" s="6">
        <v>0.70850000000000002</v>
      </c>
      <c r="K44" s="6">
        <v>0.70850000000000002</v>
      </c>
      <c r="L44" s="6">
        <v>7.5999999999964984E-5</v>
      </c>
      <c r="M44" s="6">
        <v>1.2435274751591702E-4</v>
      </c>
    </row>
    <row r="45" spans="1:13">
      <c r="A45" s="34" t="s">
        <v>249</v>
      </c>
      <c r="B45" s="34">
        <v>184</v>
      </c>
      <c r="C45" s="34" t="s">
        <v>6</v>
      </c>
      <c r="D45" s="36">
        <v>459.79524999999995</v>
      </c>
      <c r="E45" s="38">
        <v>0.70842499999999997</v>
      </c>
      <c r="F45" s="22">
        <v>6</v>
      </c>
      <c r="G45" s="96">
        <v>12323</v>
      </c>
      <c r="H45" s="22">
        <v>9</v>
      </c>
      <c r="I45" s="97">
        <v>0.502</v>
      </c>
      <c r="J45" s="6">
        <v>0.70843800000000001</v>
      </c>
      <c r="K45" s="6">
        <v>0.70843800000000001</v>
      </c>
      <c r="L45" s="6">
        <v>6.2000000000006494E-5</v>
      </c>
      <c r="M45" s="6">
        <v>1.2761779684859702E-4</v>
      </c>
    </row>
    <row r="46" spans="1:13">
      <c r="A46" s="34" t="s">
        <v>250</v>
      </c>
      <c r="B46" s="34">
        <v>184</v>
      </c>
      <c r="C46" s="34" t="s">
        <v>6</v>
      </c>
      <c r="D46" s="36">
        <v>459.79524999999995</v>
      </c>
      <c r="E46" s="38">
        <v>0.70855400000000002</v>
      </c>
      <c r="F46" s="22">
        <v>13</v>
      </c>
      <c r="G46" s="96">
        <v>11001</v>
      </c>
      <c r="H46" s="22">
        <v>7</v>
      </c>
      <c r="I46" s="97">
        <v>0.46600000000000003</v>
      </c>
      <c r="J46" s="6">
        <v>0.70856700000000006</v>
      </c>
      <c r="K46" s="6">
        <v>0.70843800000000001</v>
      </c>
      <c r="L46" s="6">
        <v>1.9100000000005224E-4</v>
      </c>
      <c r="M46" s="6"/>
    </row>
    <row r="47" spans="1:13">
      <c r="A47" s="34" t="s">
        <v>251</v>
      </c>
      <c r="B47" s="34">
        <v>191</v>
      </c>
      <c r="C47" s="34" t="s">
        <v>6</v>
      </c>
      <c r="D47" s="36">
        <v>459.43606249999993</v>
      </c>
      <c r="E47" s="38">
        <v>0.70854099999999998</v>
      </c>
      <c r="F47" s="22">
        <v>7</v>
      </c>
      <c r="G47" s="96">
        <v>7159</v>
      </c>
      <c r="H47" s="22">
        <v>19</v>
      </c>
      <c r="I47" s="97">
        <v>0.27700000000000002</v>
      </c>
      <c r="J47" s="6">
        <v>0.70855400000000002</v>
      </c>
      <c r="K47" s="6">
        <v>0.70842300000000002</v>
      </c>
      <c r="L47" s="6">
        <v>1.9299999999999873E-4</v>
      </c>
      <c r="M47" s="6"/>
    </row>
    <row r="48" spans="1:13">
      <c r="A48" s="34" t="s">
        <v>252</v>
      </c>
      <c r="B48" s="34">
        <v>211</v>
      </c>
      <c r="C48" s="34" t="s">
        <v>6</v>
      </c>
      <c r="D48" s="36">
        <v>458.40981249999993</v>
      </c>
      <c r="E48" s="38">
        <v>0.70848599999999995</v>
      </c>
      <c r="F48" s="22">
        <v>7</v>
      </c>
      <c r="G48" s="96">
        <v>7997</v>
      </c>
      <c r="H48" s="22">
        <v>16</v>
      </c>
      <c r="I48" s="97">
        <v>0.315</v>
      </c>
      <c r="J48" s="6">
        <v>0.70849899999999999</v>
      </c>
      <c r="K48" s="6">
        <v>0.70837300000000003</v>
      </c>
      <c r="L48" s="6">
        <v>1.8600000000001948E-4</v>
      </c>
      <c r="M48" s="6">
        <v>1.1920711109440699E-4</v>
      </c>
    </row>
    <row r="49" spans="1:13">
      <c r="A49" s="22" t="s">
        <v>253</v>
      </c>
      <c r="B49" s="22">
        <v>211.8</v>
      </c>
      <c r="C49" s="22" t="s">
        <v>85</v>
      </c>
      <c r="D49" s="36">
        <v>458.36876249999995</v>
      </c>
      <c r="E49" s="6">
        <v>0.70848199999999995</v>
      </c>
      <c r="F49" s="22">
        <v>10</v>
      </c>
      <c r="G49" s="96">
        <v>9072</v>
      </c>
      <c r="H49" s="22">
        <v>11</v>
      </c>
      <c r="I49" s="97">
        <v>0.21299999999999999</v>
      </c>
      <c r="J49" s="6">
        <v>0.70849499999999999</v>
      </c>
      <c r="K49" s="6">
        <v>0.708368</v>
      </c>
      <c r="L49" s="6">
        <v>1.8499999999999073E-4</v>
      </c>
      <c r="M49" s="6"/>
    </row>
    <row r="50" spans="1:13">
      <c r="A50" s="22" t="s">
        <v>254</v>
      </c>
      <c r="B50" s="22">
        <v>216.6</v>
      </c>
      <c r="C50" s="22" t="s">
        <v>85</v>
      </c>
      <c r="D50" s="36">
        <v>458.12246249999993</v>
      </c>
      <c r="E50" s="6">
        <v>0.70847400000000005</v>
      </c>
      <c r="F50" s="22">
        <v>11</v>
      </c>
      <c r="G50" s="96">
        <v>9337</v>
      </c>
      <c r="H50" s="22">
        <v>13</v>
      </c>
      <c r="I50" s="97">
        <v>0.28399999999999997</v>
      </c>
      <c r="J50" s="6">
        <v>0.70848700000000009</v>
      </c>
      <c r="K50" s="6">
        <v>0.70835300000000001</v>
      </c>
      <c r="L50" s="6">
        <v>1.9000000000013451E-4</v>
      </c>
      <c r="M50" s="6"/>
    </row>
    <row r="51" spans="1:13">
      <c r="A51" s="22" t="s">
        <v>255</v>
      </c>
      <c r="B51" s="22">
        <v>229.5</v>
      </c>
      <c r="C51" s="22" t="s">
        <v>85</v>
      </c>
      <c r="D51" s="36">
        <v>457.46053124999997</v>
      </c>
      <c r="E51" s="6">
        <v>0.70835499999999996</v>
      </c>
      <c r="F51" s="22">
        <v>9</v>
      </c>
      <c r="G51" s="96">
        <v>14348</v>
      </c>
      <c r="H51" s="22">
        <v>15</v>
      </c>
      <c r="I51" s="97">
        <v>0.16800000000000001</v>
      </c>
      <c r="J51" s="6">
        <v>0.708368</v>
      </c>
      <c r="K51" s="6">
        <v>0.70831299999999997</v>
      </c>
      <c r="L51" s="6">
        <v>1.1200000000000099E-4</v>
      </c>
      <c r="M51" s="6"/>
    </row>
    <row r="52" spans="1:13">
      <c r="A52" s="22" t="s">
        <v>256</v>
      </c>
      <c r="B52" s="22">
        <v>244</v>
      </c>
      <c r="C52" s="22" t="s">
        <v>85</v>
      </c>
      <c r="D52" s="36">
        <v>456.7165</v>
      </c>
      <c r="E52" s="6">
        <v>0.70826258319420199</v>
      </c>
      <c r="F52" s="22">
        <v>8</v>
      </c>
      <c r="G52" s="96">
        <v>10158.592363559721</v>
      </c>
      <c r="H52" s="22">
        <v>13</v>
      </c>
      <c r="I52" s="97">
        <v>0.20300000000000001</v>
      </c>
      <c r="J52" s="6">
        <v>0.70827558319420203</v>
      </c>
      <c r="K52" s="6">
        <v>0.70827600000000002</v>
      </c>
      <c r="L52" s="6">
        <v>7.4583194202060277E-5</v>
      </c>
      <c r="M52" s="6">
        <v>6.4914492133013292E-5</v>
      </c>
    </row>
    <row r="53" spans="1:13">
      <c r="A53" s="22" t="s">
        <v>257</v>
      </c>
      <c r="B53" s="22">
        <v>277</v>
      </c>
      <c r="C53" s="22" t="s">
        <v>11</v>
      </c>
      <c r="D53" s="36">
        <v>455.39890625000004</v>
      </c>
      <c r="E53" s="6">
        <v>0.70812511372888298</v>
      </c>
      <c r="F53" s="22">
        <v>9</v>
      </c>
      <c r="G53" s="96">
        <v>16737</v>
      </c>
      <c r="H53" s="22">
        <v>9</v>
      </c>
      <c r="I53" s="97">
        <v>0.28599999999999998</v>
      </c>
      <c r="J53" s="6">
        <v>0.70813811372888302</v>
      </c>
      <c r="K53" s="6">
        <v>0.70813800000000005</v>
      </c>
      <c r="L53" s="6">
        <v>5.7113728883062542E-5</v>
      </c>
      <c r="M53" s="6">
        <v>1.0161365168000701E-5</v>
      </c>
    </row>
    <row r="54" spans="1:13">
      <c r="A54" s="22" t="s">
        <v>258</v>
      </c>
      <c r="B54" s="22">
        <v>292</v>
      </c>
      <c r="C54" s="22" t="s">
        <v>11</v>
      </c>
      <c r="D54" s="36">
        <v>454.80000000000013</v>
      </c>
      <c r="E54" s="6">
        <v>0.70815099999999997</v>
      </c>
      <c r="F54" s="22">
        <v>8</v>
      </c>
      <c r="G54" s="96">
        <v>12172</v>
      </c>
      <c r="H54" s="22">
        <v>5</v>
      </c>
      <c r="I54" s="97">
        <v>0.222</v>
      </c>
      <c r="J54" s="6">
        <v>0.70816400000000002</v>
      </c>
      <c r="K54" s="6">
        <v>0.70809299999999997</v>
      </c>
      <c r="L54" s="6">
        <v>1.2400000000001299E-4</v>
      </c>
      <c r="M54" s="6">
        <v>-1.6979240173982499E-4</v>
      </c>
    </row>
    <row r="55" spans="1:13" ht="16" thickBot="1">
      <c r="A55" s="29" t="s">
        <v>471</v>
      </c>
      <c r="B55" s="29"/>
      <c r="C55" s="93"/>
      <c r="D55" s="93"/>
      <c r="E55" s="20"/>
      <c r="F55" s="94"/>
      <c r="G55" s="21"/>
      <c r="H55" s="94"/>
      <c r="I55" s="95"/>
      <c r="J55" s="95"/>
      <c r="K55" s="95"/>
      <c r="L55" s="95"/>
      <c r="M55" s="95"/>
    </row>
    <row r="56" spans="1:13">
      <c r="A56" s="22" t="s">
        <v>259</v>
      </c>
      <c r="B56" s="22">
        <v>9</v>
      </c>
      <c r="C56" s="22" t="s">
        <v>26</v>
      </c>
      <c r="D56" s="36">
        <v>470.06214285714276</v>
      </c>
      <c r="E56" s="6">
        <v>0.70875500000000002</v>
      </c>
      <c r="F56" s="22">
        <v>12</v>
      </c>
      <c r="G56" s="96">
        <v>17649</v>
      </c>
      <c r="H56" s="22">
        <v>16</v>
      </c>
      <c r="I56" s="97">
        <v>9.4E-2</v>
      </c>
      <c r="J56" s="6">
        <v>0.70876800000000006</v>
      </c>
      <c r="K56" s="6">
        <v>0.70870299999999997</v>
      </c>
      <c r="L56" s="6">
        <v>3.0000000000085514E-5</v>
      </c>
      <c r="M56" s="6"/>
    </row>
    <row r="57" spans="1:13">
      <c r="A57" s="22" t="s">
        <v>260</v>
      </c>
      <c r="B57" s="22">
        <v>20</v>
      </c>
      <c r="C57" s="22" t="s">
        <v>29</v>
      </c>
      <c r="D57" s="36">
        <v>469.62476190476167</v>
      </c>
      <c r="E57" s="6">
        <v>0.70868500000000001</v>
      </c>
      <c r="F57" s="22">
        <v>10</v>
      </c>
      <c r="G57" s="96">
        <v>5890.82438130229</v>
      </c>
      <c r="H57" s="22">
        <v>13</v>
      </c>
      <c r="I57" s="97">
        <v>0.33600000000000002</v>
      </c>
      <c r="J57" s="6">
        <v>0.70869800000000005</v>
      </c>
      <c r="K57" s="6">
        <v>0.70869800000000005</v>
      </c>
      <c r="L57" s="6">
        <v>-3.2999999999949736E-5</v>
      </c>
      <c r="M57" s="6"/>
    </row>
    <row r="58" spans="1:13">
      <c r="A58" s="22" t="s">
        <v>261</v>
      </c>
      <c r="B58" s="22">
        <v>20</v>
      </c>
      <c r="C58" s="22" t="s">
        <v>29</v>
      </c>
      <c r="D58" s="36">
        <v>469.62476190476167</v>
      </c>
      <c r="E58" s="6">
        <v>0.70875100000000002</v>
      </c>
      <c r="F58" s="22">
        <v>14</v>
      </c>
      <c r="G58" s="96">
        <v>15216</v>
      </c>
      <c r="H58" s="22">
        <v>13</v>
      </c>
      <c r="I58" s="97">
        <v>0.26300000000000001</v>
      </c>
      <c r="J58" s="6">
        <v>0.70876400000000006</v>
      </c>
      <c r="K58" s="6">
        <v>0.70869800000000005</v>
      </c>
      <c r="L58" s="6">
        <v>3.3000000000060759E-5</v>
      </c>
      <c r="M58" s="6"/>
    </row>
    <row r="59" spans="1:13">
      <c r="A59" s="22" t="s">
        <v>262</v>
      </c>
      <c r="B59" s="22">
        <v>30.2</v>
      </c>
      <c r="C59" s="22" t="s">
        <v>29</v>
      </c>
      <c r="D59" s="36">
        <v>469.21919047619002</v>
      </c>
      <c r="E59" s="6">
        <v>0.70875200000000005</v>
      </c>
      <c r="F59" s="22">
        <v>12</v>
      </c>
      <c r="G59" s="96">
        <v>11193.439801909841</v>
      </c>
      <c r="H59" s="22">
        <v>11</v>
      </c>
      <c r="I59" s="97">
        <v>0.376</v>
      </c>
      <c r="J59" s="6">
        <v>0.70876500000000009</v>
      </c>
      <c r="K59" s="6">
        <v>0.70869800000000005</v>
      </c>
      <c r="L59" s="6">
        <v>4.1000000000068759E-5</v>
      </c>
      <c r="M59" s="6"/>
    </row>
    <row r="60" spans="1:13">
      <c r="A60" s="34" t="s">
        <v>263</v>
      </c>
      <c r="B60" s="34">
        <v>30.2</v>
      </c>
      <c r="C60" s="34" t="s">
        <v>29</v>
      </c>
      <c r="D60" s="36">
        <v>469.21919047619002</v>
      </c>
      <c r="E60" s="6">
        <v>0.70869800000000005</v>
      </c>
      <c r="F60" s="22">
        <v>8</v>
      </c>
      <c r="G60" s="96">
        <v>18171</v>
      </c>
      <c r="H60" s="22">
        <v>18</v>
      </c>
      <c r="I60" s="97">
        <v>0.40600000000000003</v>
      </c>
      <c r="J60" s="6">
        <v>0.70871100000000009</v>
      </c>
      <c r="K60" s="6">
        <v>0.70869800000000005</v>
      </c>
      <c r="L60" s="6">
        <v>-1.2999999999929734E-5</v>
      </c>
      <c r="M60" s="6"/>
    </row>
    <row r="61" spans="1:13">
      <c r="A61" s="34" t="s">
        <v>264</v>
      </c>
      <c r="B61" s="34">
        <v>50</v>
      </c>
      <c r="C61" s="34" t="s">
        <v>144</v>
      </c>
      <c r="D61" s="36">
        <v>468.428</v>
      </c>
      <c r="E61" s="6">
        <v>0.70877500000000004</v>
      </c>
      <c r="F61" s="22">
        <v>19</v>
      </c>
      <c r="G61" s="96">
        <v>3424</v>
      </c>
      <c r="H61" s="22">
        <v>13</v>
      </c>
      <c r="I61" s="97">
        <v>0.14299999999999999</v>
      </c>
      <c r="J61" s="6">
        <v>0.70878800000000008</v>
      </c>
      <c r="K61" s="6">
        <v>0.70870299999999997</v>
      </c>
      <c r="L61" s="6">
        <v>6.8000000000068006E-5</v>
      </c>
      <c r="M61" s="6"/>
    </row>
    <row r="62" spans="1:13">
      <c r="A62" s="34" t="s">
        <v>265</v>
      </c>
      <c r="B62" s="34">
        <v>90</v>
      </c>
      <c r="C62" s="34" t="s">
        <v>83</v>
      </c>
      <c r="D62" s="36">
        <v>466.851</v>
      </c>
      <c r="E62" s="6">
        <v>0.70876899999999998</v>
      </c>
      <c r="F62" s="22">
        <v>20</v>
      </c>
      <c r="G62" s="96">
        <v>8779</v>
      </c>
      <c r="H62" s="22">
        <v>15</v>
      </c>
      <c r="I62" s="97">
        <v>0.18</v>
      </c>
      <c r="J62" s="6">
        <v>0.70878200000000002</v>
      </c>
      <c r="K62" s="6">
        <v>0.708708</v>
      </c>
      <c r="L62" s="6">
        <v>6.8999999999985739E-5</v>
      </c>
      <c r="M62" s="6"/>
    </row>
    <row r="63" spans="1:13">
      <c r="A63" s="34" t="s">
        <v>266</v>
      </c>
      <c r="B63" s="34">
        <v>122</v>
      </c>
      <c r="C63" s="34" t="s">
        <v>83</v>
      </c>
      <c r="D63" s="36">
        <v>465.14</v>
      </c>
      <c r="E63" s="6">
        <v>0.70877500000000004</v>
      </c>
      <c r="F63" s="22">
        <v>28</v>
      </c>
      <c r="G63" s="96">
        <v>6771</v>
      </c>
      <c r="H63" s="22">
        <v>15</v>
      </c>
      <c r="I63" s="97">
        <v>0.20200000000000001</v>
      </c>
      <c r="J63" s="6">
        <v>0.70878800000000008</v>
      </c>
      <c r="K63" s="6">
        <v>0.708708</v>
      </c>
      <c r="L63" s="6">
        <v>9.5000000000067253E-5</v>
      </c>
      <c r="M63" s="6"/>
    </row>
    <row r="64" spans="1:13">
      <c r="A64" s="34" t="s">
        <v>267</v>
      </c>
      <c r="B64" s="34">
        <v>130</v>
      </c>
      <c r="C64" s="34" t="s">
        <v>84</v>
      </c>
      <c r="D64" s="36">
        <v>464.59100000000001</v>
      </c>
      <c r="E64" s="6">
        <v>0.70872100000000005</v>
      </c>
      <c r="F64" s="22">
        <v>21</v>
      </c>
      <c r="G64" s="96">
        <v>2012</v>
      </c>
      <c r="H64" s="22">
        <v>19</v>
      </c>
      <c r="I64" s="97">
        <v>0.28299999999999997</v>
      </c>
      <c r="J64" s="6">
        <v>0.70873400000000009</v>
      </c>
      <c r="K64" s="6">
        <v>0.70870299999999997</v>
      </c>
      <c r="L64" s="6">
        <v>5.0000000000105516E-5</v>
      </c>
      <c r="M64" s="6"/>
    </row>
    <row r="65" spans="1:13">
      <c r="A65" s="34" t="s">
        <v>268</v>
      </c>
      <c r="B65" s="34">
        <v>140</v>
      </c>
      <c r="C65" s="34" t="s">
        <v>84</v>
      </c>
      <c r="D65" s="36">
        <v>463.90523684210518</v>
      </c>
      <c r="E65" s="6">
        <v>0.708735</v>
      </c>
      <c r="F65" s="22">
        <v>14</v>
      </c>
      <c r="G65" s="96">
        <v>15030.2167600547</v>
      </c>
      <c r="H65" s="22">
        <v>15</v>
      </c>
      <c r="I65" s="97">
        <v>0.1</v>
      </c>
      <c r="J65" s="6">
        <v>0.70874800000000004</v>
      </c>
      <c r="K65" s="6">
        <v>0.70866799999999996</v>
      </c>
      <c r="L65" s="6">
        <v>8.3000000000055252E-5</v>
      </c>
      <c r="M65" s="6"/>
    </row>
    <row r="66" spans="1:13">
      <c r="A66" s="34" t="s">
        <v>269</v>
      </c>
      <c r="B66" s="34">
        <v>146</v>
      </c>
      <c r="C66" s="34" t="s">
        <v>84</v>
      </c>
      <c r="D66" s="36">
        <v>463.59075000000001</v>
      </c>
      <c r="E66" s="6">
        <v>0.70864199999999999</v>
      </c>
      <c r="F66" s="22">
        <v>14</v>
      </c>
      <c r="G66" s="96">
        <v>9789.6269628115806</v>
      </c>
      <c r="H66" s="22">
        <v>11</v>
      </c>
      <c r="I66" s="97">
        <v>3.0000000000000001E-3</v>
      </c>
      <c r="J66" s="6">
        <v>0.70865500000000003</v>
      </c>
      <c r="K66" s="6">
        <v>0.70865500000000003</v>
      </c>
      <c r="L66" s="6">
        <v>1.0000000000287557E-6</v>
      </c>
      <c r="M66" s="6"/>
    </row>
    <row r="67" spans="1:13">
      <c r="A67" s="34" t="s">
        <v>270</v>
      </c>
      <c r="B67" s="34">
        <v>152</v>
      </c>
      <c r="C67" s="34" t="s">
        <v>84</v>
      </c>
      <c r="D67" s="36">
        <v>463.05899999999997</v>
      </c>
      <c r="E67" s="6">
        <v>0.70862499999999995</v>
      </c>
      <c r="F67" s="22">
        <v>44</v>
      </c>
      <c r="G67" s="96">
        <v>8020.4457068925958</v>
      </c>
      <c r="H67" s="22">
        <v>9</v>
      </c>
      <c r="I67" s="97">
        <v>1.9E-2</v>
      </c>
      <c r="J67" s="6">
        <v>0.70863799999999999</v>
      </c>
      <c r="K67" s="6">
        <v>0.70863799999999999</v>
      </c>
      <c r="L67" s="6">
        <v>8.0000000000080007E-6</v>
      </c>
      <c r="M67" s="6"/>
    </row>
    <row r="68" spans="1:13">
      <c r="A68" s="34" t="s">
        <v>271</v>
      </c>
      <c r="B68" s="34">
        <v>166</v>
      </c>
      <c r="C68" s="34" t="s">
        <v>84</v>
      </c>
      <c r="D68" s="36">
        <v>462.28901818181816</v>
      </c>
      <c r="E68" s="6">
        <v>0.70868799999999998</v>
      </c>
      <c r="F68" s="22">
        <v>13</v>
      </c>
      <c r="G68" s="96">
        <v>4316.5539264869203</v>
      </c>
      <c r="H68" s="22">
        <v>6</v>
      </c>
      <c r="I68" s="97">
        <v>7.9000000000000001E-2</v>
      </c>
      <c r="J68" s="6">
        <v>0.70870100000000003</v>
      </c>
      <c r="K68" s="6">
        <v>0.70862599999999998</v>
      </c>
      <c r="L68" s="6">
        <v>1.2699999999998823E-4</v>
      </c>
      <c r="M68" s="6">
        <v>2.8000000000000003E-5</v>
      </c>
    </row>
    <row r="69" spans="1:13">
      <c r="A69" s="34" t="s">
        <v>272</v>
      </c>
      <c r="B69" s="34">
        <v>220</v>
      </c>
      <c r="C69" s="34" t="s">
        <v>6</v>
      </c>
      <c r="D69" s="36">
        <v>461.74018181818144</v>
      </c>
      <c r="E69" s="6">
        <v>0.70855900000000005</v>
      </c>
      <c r="F69" s="22">
        <v>18</v>
      </c>
      <c r="G69" s="96">
        <v>8569.2319010374194</v>
      </c>
      <c r="H69" s="22">
        <v>8</v>
      </c>
      <c r="I69" s="97">
        <v>9.9000000000000005E-2</v>
      </c>
      <c r="J69" s="6">
        <v>0.70857200000000009</v>
      </c>
      <c r="K69" s="6">
        <v>0.70855299999999999</v>
      </c>
      <c r="L69" s="6">
        <v>5.1000000000134271E-5</v>
      </c>
      <c r="M69" s="6"/>
    </row>
    <row r="70" spans="1:13">
      <c r="A70" s="34" t="s">
        <v>273</v>
      </c>
      <c r="B70" s="34">
        <v>240</v>
      </c>
      <c r="C70" s="34" t="s">
        <v>6</v>
      </c>
      <c r="D70" s="36">
        <v>461.53690909090858</v>
      </c>
      <c r="E70" s="6">
        <v>0.70850100000000005</v>
      </c>
      <c r="F70" s="22">
        <v>11</v>
      </c>
      <c r="G70" s="96">
        <v>11346.2870416203</v>
      </c>
      <c r="H70" s="22">
        <v>7</v>
      </c>
      <c r="I70" s="97">
        <v>0.19</v>
      </c>
      <c r="J70" s="6">
        <v>0.70851400000000009</v>
      </c>
      <c r="K70" s="6">
        <v>0.70851399999999998</v>
      </c>
      <c r="L70" s="6">
        <v>1.4000000000069512E-5</v>
      </c>
      <c r="M70" s="6"/>
    </row>
    <row r="71" spans="1:13">
      <c r="A71" s="34" t="s">
        <v>274</v>
      </c>
      <c r="B71" s="34">
        <v>240</v>
      </c>
      <c r="C71" s="34" t="s">
        <v>6</v>
      </c>
      <c r="D71" s="36">
        <v>461.53690909090858</v>
      </c>
      <c r="E71" s="6">
        <v>0.70853699999999997</v>
      </c>
      <c r="F71" s="22">
        <v>22</v>
      </c>
      <c r="G71" s="96">
        <v>9427</v>
      </c>
      <c r="H71" s="22">
        <v>12</v>
      </c>
      <c r="I71" s="97">
        <v>0.161</v>
      </c>
      <c r="J71" s="6">
        <v>0.70855000000000001</v>
      </c>
      <c r="K71" s="6">
        <v>0.70851399999999998</v>
      </c>
      <c r="L71" s="6">
        <v>4.9999999999994493E-5</v>
      </c>
      <c r="M71" s="6"/>
    </row>
    <row r="72" spans="1:13">
      <c r="A72" s="34" t="s">
        <v>275</v>
      </c>
      <c r="B72" s="34">
        <v>250</v>
      </c>
      <c r="C72" s="34" t="s">
        <v>6</v>
      </c>
      <c r="D72" s="36">
        <v>461.43527272727215</v>
      </c>
      <c r="E72" s="6">
        <v>0.70847400000000005</v>
      </c>
      <c r="F72" s="22">
        <v>10</v>
      </c>
      <c r="G72" s="96">
        <v>5482.3151077079201</v>
      </c>
      <c r="H72" s="22">
        <v>11</v>
      </c>
      <c r="I72" s="97">
        <v>0.22700000000000001</v>
      </c>
      <c r="J72" s="6">
        <v>0.70848700000000009</v>
      </c>
      <c r="K72" s="6">
        <v>0.70848699999999998</v>
      </c>
      <c r="L72" s="6">
        <v>-2.9999999998642224E-6</v>
      </c>
      <c r="M72" s="6"/>
    </row>
    <row r="73" spans="1:13">
      <c r="A73" s="34" t="s">
        <v>276</v>
      </c>
      <c r="B73" s="34">
        <v>260</v>
      </c>
      <c r="C73" s="34" t="s">
        <v>6</v>
      </c>
      <c r="D73" s="36">
        <v>461.33363636363572</v>
      </c>
      <c r="E73" s="6">
        <v>0.70843900000000004</v>
      </c>
      <c r="F73" s="22">
        <v>9</v>
      </c>
      <c r="G73" s="96">
        <v>9269.8967533723517</v>
      </c>
      <c r="H73" s="22">
        <v>11</v>
      </c>
      <c r="I73" s="97">
        <v>0.29299999999999998</v>
      </c>
      <c r="J73" s="6">
        <v>0.70845200000000008</v>
      </c>
      <c r="K73" s="6">
        <v>0.70845199999999997</v>
      </c>
      <c r="L73" s="6">
        <v>-2.6999999999888225E-5</v>
      </c>
      <c r="M73" s="6"/>
    </row>
    <row r="74" spans="1:13">
      <c r="A74" s="34" t="s">
        <v>277</v>
      </c>
      <c r="B74" s="34">
        <v>270</v>
      </c>
      <c r="C74" s="34" t="s">
        <v>6</v>
      </c>
      <c r="D74" s="36">
        <v>461.23200000000003</v>
      </c>
      <c r="E74" s="6">
        <v>0.70847899999999997</v>
      </c>
      <c r="F74" s="22">
        <v>13</v>
      </c>
      <c r="G74" s="96">
        <v>7417.70159525093</v>
      </c>
      <c r="H74" s="22">
        <v>9</v>
      </c>
      <c r="I74" s="97">
        <v>0.25800000000000001</v>
      </c>
      <c r="J74" s="6">
        <v>0.70849200000000001</v>
      </c>
      <c r="K74" s="6">
        <v>0.70843299999999998</v>
      </c>
      <c r="L74" s="6">
        <v>2.1999999999966491E-5</v>
      </c>
      <c r="M74" s="6"/>
    </row>
    <row r="75" spans="1:13">
      <c r="A75" s="34" t="s">
        <v>278</v>
      </c>
      <c r="B75" s="34">
        <v>280</v>
      </c>
      <c r="C75" s="34" t="s">
        <v>6</v>
      </c>
      <c r="D75" s="36">
        <v>460.69901612903237</v>
      </c>
      <c r="E75" s="6">
        <v>0.70841699999999996</v>
      </c>
      <c r="F75" s="22">
        <v>35</v>
      </c>
      <c r="G75" s="96">
        <v>8408.8088665801097</v>
      </c>
      <c r="H75" s="22">
        <v>12</v>
      </c>
      <c r="I75" s="97">
        <v>0.16300000000000001</v>
      </c>
      <c r="J75" s="6">
        <v>0.70843</v>
      </c>
      <c r="K75" s="6">
        <v>0.70841299999999996</v>
      </c>
      <c r="L75" s="6">
        <v>8.0000000000080007E-6</v>
      </c>
      <c r="M75" s="6"/>
    </row>
    <row r="76" spans="1:13">
      <c r="A76" s="34" t="s">
        <v>279</v>
      </c>
      <c r="B76" s="34">
        <v>290</v>
      </c>
      <c r="C76" s="34" t="s">
        <v>6</v>
      </c>
      <c r="D76" s="36">
        <v>460.16603225806477</v>
      </c>
      <c r="E76" s="6">
        <v>0.70838100000000004</v>
      </c>
      <c r="F76" s="22">
        <v>8</v>
      </c>
      <c r="G76" s="96">
        <v>10548.7234099331</v>
      </c>
      <c r="H76" s="22">
        <v>14</v>
      </c>
      <c r="I76" s="97">
        <v>0.25700000000000001</v>
      </c>
      <c r="J76" s="6">
        <v>0.70839400000000008</v>
      </c>
      <c r="K76" s="6">
        <v>0.70839399999999997</v>
      </c>
      <c r="L76" s="6">
        <v>2.0000000000575113E-6</v>
      </c>
      <c r="M76" s="6"/>
    </row>
    <row r="77" spans="1:13">
      <c r="A77" s="34" t="s">
        <v>280</v>
      </c>
      <c r="B77" s="34">
        <v>300</v>
      </c>
      <c r="C77" s="34" t="s">
        <v>6</v>
      </c>
      <c r="D77" s="36">
        <v>459.63304838709718</v>
      </c>
      <c r="E77" s="6">
        <v>0.70835800000000004</v>
      </c>
      <c r="F77" s="22">
        <v>10</v>
      </c>
      <c r="G77" s="96">
        <v>8286</v>
      </c>
      <c r="H77" s="22">
        <v>12</v>
      </c>
      <c r="I77" s="97">
        <v>0.30199999999999999</v>
      </c>
      <c r="J77" s="6">
        <v>0.70837100000000008</v>
      </c>
      <c r="K77" s="6">
        <v>0.70836299999999996</v>
      </c>
      <c r="L77" s="6">
        <v>2.0000000000575113E-6</v>
      </c>
      <c r="M77" s="6"/>
    </row>
    <row r="78" spans="1:13">
      <c r="A78" s="34" t="s">
        <v>281</v>
      </c>
      <c r="B78" s="34">
        <v>300</v>
      </c>
      <c r="C78" s="34" t="s">
        <v>6</v>
      </c>
      <c r="D78" s="36">
        <v>459.63304838709718</v>
      </c>
      <c r="E78" s="6">
        <v>0.70842899999999998</v>
      </c>
      <c r="F78" s="22">
        <v>19</v>
      </c>
      <c r="G78" s="96">
        <v>7927</v>
      </c>
      <c r="H78" s="22">
        <v>18</v>
      </c>
      <c r="I78" s="97">
        <v>0.38200000000000001</v>
      </c>
      <c r="J78" s="6">
        <v>0.70844200000000002</v>
      </c>
      <c r="K78" s="6">
        <v>0.70836299999999996</v>
      </c>
      <c r="L78" s="6">
        <v>7.299999999998974E-5</v>
      </c>
      <c r="M78" s="6"/>
    </row>
    <row r="79" spans="1:13">
      <c r="A79" s="34" t="s">
        <v>282</v>
      </c>
      <c r="B79" s="34">
        <v>310</v>
      </c>
      <c r="C79" s="34" t="s">
        <v>6</v>
      </c>
      <c r="D79" s="36">
        <v>459.10006451612958</v>
      </c>
      <c r="E79" s="6">
        <v>0.70832399999999995</v>
      </c>
      <c r="F79" s="22">
        <v>9</v>
      </c>
      <c r="G79" s="96">
        <v>9363.5634477956082</v>
      </c>
      <c r="H79" s="22">
        <v>18</v>
      </c>
      <c r="I79" s="97">
        <v>0.40200000000000002</v>
      </c>
      <c r="J79" s="6">
        <v>0.70833699999999999</v>
      </c>
      <c r="K79" s="6">
        <v>0.70833699999999999</v>
      </c>
      <c r="L79" s="6">
        <v>-8.0000000000080007E-6</v>
      </c>
      <c r="M79" s="6"/>
    </row>
    <row r="80" spans="1:13">
      <c r="A80" s="34" t="s">
        <v>283</v>
      </c>
      <c r="B80" s="34">
        <v>320</v>
      </c>
      <c r="C80" s="34" t="s">
        <v>6</v>
      </c>
      <c r="D80" s="36">
        <v>458.56708064516198</v>
      </c>
      <c r="E80" s="6">
        <v>0.70832499999999998</v>
      </c>
      <c r="F80" s="22">
        <v>11</v>
      </c>
      <c r="G80" s="96">
        <v>8429.4975353220616</v>
      </c>
      <c r="H80" s="22">
        <v>15</v>
      </c>
      <c r="I80" s="97">
        <v>0.33800000000000002</v>
      </c>
      <c r="J80" s="6">
        <v>0.70833800000000002</v>
      </c>
      <c r="K80" s="6">
        <v>0.70830300000000002</v>
      </c>
      <c r="L80" s="6">
        <v>1.8000000000073513E-5</v>
      </c>
      <c r="M80" s="6"/>
    </row>
    <row r="81" spans="1:13">
      <c r="A81" s="22" t="s">
        <v>284</v>
      </c>
      <c r="B81" s="22">
        <v>330</v>
      </c>
      <c r="C81" s="22" t="s">
        <v>85</v>
      </c>
      <c r="D81" s="36">
        <v>458.03409677419438</v>
      </c>
      <c r="E81" s="6">
        <v>0.70826900000000004</v>
      </c>
      <c r="F81" s="22">
        <v>11</v>
      </c>
      <c r="G81" s="96">
        <v>10771.427819058479</v>
      </c>
      <c r="H81" s="22">
        <v>10</v>
      </c>
      <c r="I81" s="97">
        <v>0.316</v>
      </c>
      <c r="J81" s="6">
        <v>0.70828200000000008</v>
      </c>
      <c r="K81" s="6">
        <v>0.70828199999999997</v>
      </c>
      <c r="L81" s="6">
        <v>-1.0999999999872223E-5</v>
      </c>
      <c r="M81" s="6"/>
    </row>
    <row r="82" spans="1:13">
      <c r="A82" s="22" t="s">
        <v>285</v>
      </c>
      <c r="B82" s="22">
        <v>332</v>
      </c>
      <c r="C82" s="22" t="s">
        <v>85</v>
      </c>
      <c r="D82" s="36">
        <v>457.92750000000001</v>
      </c>
      <c r="E82" s="6">
        <v>0.708318</v>
      </c>
      <c r="F82" s="22">
        <v>8</v>
      </c>
      <c r="G82" s="96">
        <v>5817.9851433095901</v>
      </c>
      <c r="H82" s="22">
        <v>14</v>
      </c>
      <c r="I82" s="97">
        <v>0.64</v>
      </c>
      <c r="J82" s="6">
        <v>0.70833100000000004</v>
      </c>
      <c r="K82" s="6">
        <v>0.70827799999999996</v>
      </c>
      <c r="L82" s="6">
        <v>4.4000000000044004E-5</v>
      </c>
      <c r="M82" s="6">
        <v>4.6200000000000001E-4</v>
      </c>
    </row>
    <row r="83" spans="1:13">
      <c r="A83" s="22" t="s">
        <v>286</v>
      </c>
      <c r="B83" s="22">
        <v>435.4</v>
      </c>
      <c r="C83" s="22" t="s">
        <v>11</v>
      </c>
      <c r="D83" s="36">
        <v>453.34800000000001</v>
      </c>
      <c r="E83" s="6">
        <v>0.70809599999999995</v>
      </c>
      <c r="F83" s="22">
        <v>22</v>
      </c>
      <c r="G83" s="96">
        <v>9690.5853142232845</v>
      </c>
      <c r="H83" s="22">
        <v>18</v>
      </c>
      <c r="I83" s="97">
        <v>3.5000000000000003E-2</v>
      </c>
      <c r="J83" s="6">
        <v>0.70810899999999999</v>
      </c>
      <c r="K83" s="6">
        <v>0.70810899999999999</v>
      </c>
      <c r="L83" s="6">
        <v>1.3499999999999623E-4</v>
      </c>
      <c r="M83" s="6"/>
    </row>
    <row r="84" spans="1:13" ht="16" thickBot="1">
      <c r="A84" s="29" t="s">
        <v>287</v>
      </c>
      <c r="B84" s="29"/>
      <c r="C84" s="93"/>
      <c r="D84" s="93"/>
      <c r="E84" s="20"/>
      <c r="F84" s="94"/>
      <c r="G84" s="21"/>
      <c r="H84" s="94"/>
      <c r="I84" s="95"/>
      <c r="J84" s="95"/>
      <c r="K84" s="95"/>
      <c r="L84" s="95"/>
      <c r="M84" s="95"/>
    </row>
    <row r="85" spans="1:13">
      <c r="A85" s="22" t="s">
        <v>288</v>
      </c>
      <c r="B85" s="98">
        <v>34.243902439024396</v>
      </c>
      <c r="C85" s="98" t="s">
        <v>7</v>
      </c>
      <c r="D85" s="23">
        <v>482.7</v>
      </c>
      <c r="E85" s="6">
        <v>0.70898000000000005</v>
      </c>
      <c r="F85" s="22">
        <v>11</v>
      </c>
      <c r="G85" s="96">
        <v>12418</v>
      </c>
      <c r="H85" s="22">
        <v>13</v>
      </c>
      <c r="I85" s="97">
        <v>0.183</v>
      </c>
      <c r="J85" s="6">
        <v>0.7089930000000001</v>
      </c>
      <c r="K85" s="6">
        <v>0.70897699999999997</v>
      </c>
      <c r="L85" s="6">
        <v>1.6000000000127024E-5</v>
      </c>
      <c r="M85" s="6"/>
    </row>
    <row r="86" spans="1:13">
      <c r="A86" s="22" t="s">
        <v>289</v>
      </c>
      <c r="B86" s="98">
        <v>37.597560975609753</v>
      </c>
      <c r="C86" s="98" t="s">
        <v>7</v>
      </c>
      <c r="D86" s="23">
        <v>482.7</v>
      </c>
      <c r="E86" s="6">
        <v>0.70896400000000004</v>
      </c>
      <c r="F86" s="22">
        <v>13</v>
      </c>
      <c r="G86" s="96">
        <v>19618</v>
      </c>
      <c r="H86" s="22">
        <v>11</v>
      </c>
      <c r="I86" s="97">
        <v>0.30399999999999999</v>
      </c>
      <c r="J86" s="6">
        <v>0.70897700000000008</v>
      </c>
      <c r="K86" s="6">
        <v>0.70897699999999997</v>
      </c>
      <c r="L86" s="6">
        <v>0</v>
      </c>
      <c r="M86" s="6"/>
    </row>
    <row r="87" spans="1:13">
      <c r="A87" s="22" t="s">
        <v>290</v>
      </c>
      <c r="B87" s="98">
        <v>44.304878048780488</v>
      </c>
      <c r="C87" s="98" t="s">
        <v>141</v>
      </c>
      <c r="D87" s="23">
        <v>481.3</v>
      </c>
      <c r="E87" s="6">
        <v>0.70893600000000001</v>
      </c>
      <c r="F87" s="22">
        <v>18</v>
      </c>
      <c r="G87" s="96">
        <v>9723</v>
      </c>
      <c r="H87" s="22">
        <v>9</v>
      </c>
      <c r="I87" s="97">
        <v>0.25</v>
      </c>
      <c r="J87" s="6">
        <v>0.70894900000000005</v>
      </c>
      <c r="K87" s="6">
        <v>0.70894900000000005</v>
      </c>
      <c r="L87" s="6">
        <v>0</v>
      </c>
      <c r="M87" s="6"/>
    </row>
    <row r="88" spans="1:13">
      <c r="A88" s="22" t="s">
        <v>291</v>
      </c>
      <c r="B88" s="98">
        <v>49.48780487804877</v>
      </c>
      <c r="C88" s="98" t="s">
        <v>141</v>
      </c>
      <c r="D88" s="23">
        <v>481.2</v>
      </c>
      <c r="E88" s="6">
        <v>0.70893399999999995</v>
      </c>
      <c r="F88" s="22">
        <v>11</v>
      </c>
      <c r="G88" s="96">
        <v>9532</v>
      </c>
      <c r="H88" s="22">
        <v>10</v>
      </c>
      <c r="I88" s="97">
        <v>0.32700000000000001</v>
      </c>
      <c r="J88" s="6">
        <v>0.70894699999999999</v>
      </c>
      <c r="K88" s="6">
        <v>0.70894699999999999</v>
      </c>
      <c r="L88" s="6">
        <v>0</v>
      </c>
      <c r="M88" s="6"/>
    </row>
    <row r="89" spans="1:13">
      <c r="A89" s="22" t="s">
        <v>292</v>
      </c>
      <c r="B89" s="98">
        <v>52.841463414634134</v>
      </c>
      <c r="C89" s="98" t="s">
        <v>141</v>
      </c>
      <c r="D89" s="23">
        <v>480.55</v>
      </c>
      <c r="E89" s="6">
        <v>0.70891899999999997</v>
      </c>
      <c r="F89" s="22">
        <v>12</v>
      </c>
      <c r="G89" s="96">
        <v>18536</v>
      </c>
      <c r="H89" s="22">
        <v>6</v>
      </c>
      <c r="I89" s="97">
        <v>0.33300000000000002</v>
      </c>
      <c r="J89" s="6">
        <v>0.70893200000000001</v>
      </c>
      <c r="K89" s="6">
        <v>0.70893200000000001</v>
      </c>
      <c r="L89" s="6">
        <v>0</v>
      </c>
      <c r="M89" s="6"/>
    </row>
    <row r="90" spans="1:13">
      <c r="A90" s="22" t="s">
        <v>293</v>
      </c>
      <c r="B90" s="98">
        <v>63.024390243902445</v>
      </c>
      <c r="C90" s="98" t="s">
        <v>6</v>
      </c>
      <c r="D90" s="23">
        <v>461.6</v>
      </c>
      <c r="E90" s="6">
        <v>0.70849200000000001</v>
      </c>
      <c r="F90" s="22">
        <v>11</v>
      </c>
      <c r="G90" s="96">
        <v>9753</v>
      </c>
      <c r="H90" s="22">
        <v>9</v>
      </c>
      <c r="I90" s="97">
        <v>0.36199999999999999</v>
      </c>
      <c r="J90" s="6">
        <v>0.70850500000000005</v>
      </c>
      <c r="K90" s="6">
        <v>0.70850500000000005</v>
      </c>
      <c r="L90" s="6">
        <v>0</v>
      </c>
      <c r="M90" s="6"/>
    </row>
    <row r="91" spans="1:13">
      <c r="A91" s="22" t="s">
        <v>294</v>
      </c>
      <c r="B91" s="98">
        <v>64.524390243902445</v>
      </c>
      <c r="C91" s="98" t="s">
        <v>6</v>
      </c>
      <c r="D91" s="23">
        <v>461.22199999999998</v>
      </c>
      <c r="E91" s="6">
        <v>0.70845599999999997</v>
      </c>
      <c r="F91" s="22">
        <v>9</v>
      </c>
      <c r="G91" s="96">
        <v>12170</v>
      </c>
      <c r="H91" s="22">
        <v>8</v>
      </c>
      <c r="I91" s="97">
        <v>0.316</v>
      </c>
      <c r="J91" s="6">
        <v>0.70846900000000002</v>
      </c>
      <c r="K91" s="6">
        <v>0.70846900000000002</v>
      </c>
      <c r="L91" s="6">
        <v>0</v>
      </c>
      <c r="M91" s="6"/>
    </row>
    <row r="92" spans="1:13">
      <c r="A92" s="22" t="s">
        <v>295</v>
      </c>
      <c r="B92" s="98">
        <v>66.024390243902445</v>
      </c>
      <c r="C92" s="98" t="s">
        <v>6</v>
      </c>
      <c r="D92" s="23">
        <v>460.983</v>
      </c>
      <c r="E92" s="6">
        <v>0.70850199999999997</v>
      </c>
      <c r="F92" s="22">
        <v>9</v>
      </c>
      <c r="G92" s="96">
        <v>8595</v>
      </c>
      <c r="H92" s="22">
        <v>15</v>
      </c>
      <c r="I92" s="97">
        <v>0.19500000000000001</v>
      </c>
      <c r="J92" s="6">
        <v>0.70851500000000001</v>
      </c>
      <c r="K92" s="6">
        <v>0.70844799999999997</v>
      </c>
      <c r="L92" s="6">
        <v>6.700000000003925E-5</v>
      </c>
      <c r="M92" s="6"/>
    </row>
    <row r="93" spans="1:13">
      <c r="A93" s="22" t="s">
        <v>296</v>
      </c>
      <c r="B93" s="98">
        <v>71.2</v>
      </c>
      <c r="C93" s="98" t="s">
        <v>6</v>
      </c>
      <c r="D93" s="23">
        <v>460.71100000000001</v>
      </c>
      <c r="E93" s="6">
        <v>0.70849399999999996</v>
      </c>
      <c r="F93" s="22">
        <v>10</v>
      </c>
      <c r="G93" s="96">
        <v>10611</v>
      </c>
      <c r="H93" s="22">
        <v>4</v>
      </c>
      <c r="I93" s="97">
        <v>0.437</v>
      </c>
      <c r="J93" s="6">
        <v>0.708507</v>
      </c>
      <c r="K93" s="6">
        <v>0.70842300000000002</v>
      </c>
      <c r="L93" s="6">
        <v>8.3999999999972985E-5</v>
      </c>
      <c r="M93" s="6"/>
    </row>
    <row r="94" spans="1:13">
      <c r="A94" s="22" t="s">
        <v>297</v>
      </c>
      <c r="B94" s="98">
        <v>72</v>
      </c>
      <c r="C94" s="98" t="s">
        <v>6</v>
      </c>
      <c r="D94" s="23">
        <v>460.71100000000001</v>
      </c>
      <c r="E94" s="6">
        <v>0.70843599999999995</v>
      </c>
      <c r="F94" s="22">
        <v>8</v>
      </c>
      <c r="G94" s="96">
        <v>12469</v>
      </c>
      <c r="H94" s="22">
        <v>6</v>
      </c>
      <c r="I94" s="97">
        <v>0.52500000000000002</v>
      </c>
      <c r="J94" s="6">
        <v>0.708449</v>
      </c>
      <c r="K94" s="6">
        <v>0.70842300000000002</v>
      </c>
      <c r="L94" s="6">
        <v>2.5999999999970491E-5</v>
      </c>
      <c r="M94" s="6"/>
    </row>
    <row r="95" spans="1:13">
      <c r="A95" s="22" t="s">
        <v>298</v>
      </c>
      <c r="B95" s="98">
        <v>73.524390243902445</v>
      </c>
      <c r="C95" s="98" t="s">
        <v>6</v>
      </c>
      <c r="D95" s="23">
        <v>460.58699999999999</v>
      </c>
      <c r="E95" s="6">
        <v>0.70849200000000001</v>
      </c>
      <c r="F95" s="22">
        <v>14</v>
      </c>
      <c r="G95" s="96">
        <v>7897</v>
      </c>
      <c r="H95" s="22">
        <v>30</v>
      </c>
      <c r="I95" s="97">
        <v>4.5999999999999999E-2</v>
      </c>
      <c r="J95" s="6">
        <v>0.70850500000000005</v>
      </c>
      <c r="K95" s="6">
        <v>0.70841799999999999</v>
      </c>
      <c r="L95" s="6">
        <v>8.7000000000059252E-5</v>
      </c>
      <c r="M95" s="6"/>
    </row>
    <row r="96" spans="1:13">
      <c r="A96" s="22" t="s">
        <v>299</v>
      </c>
      <c r="B96" s="98">
        <v>74.573170731707307</v>
      </c>
      <c r="C96" s="98" t="s">
        <v>6</v>
      </c>
      <c r="D96" s="23">
        <v>460.5</v>
      </c>
      <c r="E96" s="6">
        <v>0.70847700000000002</v>
      </c>
      <c r="F96" s="22">
        <v>14</v>
      </c>
      <c r="G96" s="96">
        <v>9915</v>
      </c>
      <c r="H96" s="22">
        <v>2</v>
      </c>
      <c r="I96" s="22">
        <v>0.38600000000000001</v>
      </c>
      <c r="J96" s="6">
        <v>0.70849000000000006</v>
      </c>
      <c r="K96" s="38">
        <v>0.70841299999999996</v>
      </c>
      <c r="L96" s="6">
        <v>7.7000000000104762E-5</v>
      </c>
      <c r="M96" s="6"/>
    </row>
    <row r="97" spans="1:13">
      <c r="A97" s="22" t="s">
        <v>300</v>
      </c>
      <c r="B97" s="98">
        <v>91.646341463414629</v>
      </c>
      <c r="C97" s="98" t="s">
        <v>6</v>
      </c>
      <c r="D97" s="23">
        <v>459.21899999999999</v>
      </c>
      <c r="E97" s="6">
        <v>0.70836699999999997</v>
      </c>
      <c r="F97" s="22">
        <v>18</v>
      </c>
      <c r="G97" s="96">
        <v>8454</v>
      </c>
      <c r="H97" s="22">
        <v>12</v>
      </c>
      <c r="I97" s="97">
        <v>0.223</v>
      </c>
      <c r="J97" s="6">
        <v>0.70838000000000001</v>
      </c>
      <c r="K97" s="38">
        <v>0.70835000000000004</v>
      </c>
      <c r="L97" s="6">
        <v>2.9999999999974492E-5</v>
      </c>
      <c r="M97" s="6"/>
    </row>
    <row r="98" spans="1:13">
      <c r="A98" s="22" t="s">
        <v>301</v>
      </c>
      <c r="B98" s="98">
        <v>109.63414634146339</v>
      </c>
      <c r="C98" s="98" t="s">
        <v>6</v>
      </c>
      <c r="D98" s="23">
        <v>458.43700000000001</v>
      </c>
      <c r="E98" s="6">
        <v>0.70839600000000003</v>
      </c>
      <c r="F98" s="22">
        <v>14</v>
      </c>
      <c r="G98" s="96">
        <v>8040</v>
      </c>
      <c r="H98" s="22">
        <v>3</v>
      </c>
      <c r="I98" s="97">
        <v>0.504</v>
      </c>
      <c r="J98" s="6">
        <v>0.70840900000000007</v>
      </c>
      <c r="K98" s="38">
        <v>0.70831299999999997</v>
      </c>
      <c r="L98" s="6">
        <v>9.6000000000096009E-5</v>
      </c>
      <c r="M98" s="6"/>
    </row>
    <row r="99" spans="1:13">
      <c r="A99" s="22" t="s">
        <v>302</v>
      </c>
      <c r="B99" s="98">
        <v>118.48</v>
      </c>
      <c r="C99" s="98" t="s">
        <v>85</v>
      </c>
      <c r="D99" s="23">
        <v>458.14</v>
      </c>
      <c r="E99" s="6">
        <v>0.70834799999999998</v>
      </c>
      <c r="F99" s="22">
        <v>26</v>
      </c>
      <c r="G99" s="96">
        <v>7681</v>
      </c>
      <c r="H99" s="22">
        <v>22</v>
      </c>
      <c r="I99" s="97">
        <v>0.186</v>
      </c>
      <c r="J99" s="6">
        <v>0.70836100000000002</v>
      </c>
      <c r="K99" s="38">
        <v>0.70829799999999998</v>
      </c>
      <c r="L99" s="6">
        <v>6.300000000003525E-5</v>
      </c>
      <c r="M99" s="6"/>
    </row>
    <row r="100" spans="1:13">
      <c r="A100" s="22" t="s">
        <v>303</v>
      </c>
      <c r="B100" s="98">
        <v>128.23170731707324</v>
      </c>
      <c r="C100" s="98" t="s">
        <v>85</v>
      </c>
      <c r="D100" s="23">
        <v>457.93700000000001</v>
      </c>
      <c r="E100" s="6">
        <v>0.70829600000000004</v>
      </c>
      <c r="F100" s="22">
        <v>9</v>
      </c>
      <c r="G100" s="96">
        <v>8215</v>
      </c>
      <c r="H100" s="22">
        <v>10</v>
      </c>
      <c r="I100" s="97">
        <v>0.19700000000000001</v>
      </c>
      <c r="J100" s="6">
        <v>0.70830900000000008</v>
      </c>
      <c r="K100" s="38">
        <v>0.708287</v>
      </c>
      <c r="L100" s="6">
        <v>2.2000000000077513E-5</v>
      </c>
      <c r="M100" s="6"/>
    </row>
    <row r="101" spans="1:13">
      <c r="A101" s="22" t="s">
        <v>304</v>
      </c>
      <c r="B101" s="98">
        <v>136.76829268292681</v>
      </c>
      <c r="C101" s="98" t="s">
        <v>85</v>
      </c>
      <c r="D101" s="23">
        <v>457.83699999999999</v>
      </c>
      <c r="E101" s="6">
        <v>0.70837600000000001</v>
      </c>
      <c r="F101" s="22">
        <v>19</v>
      </c>
      <c r="G101" s="96">
        <v>8335</v>
      </c>
      <c r="H101" s="22">
        <v>11</v>
      </c>
      <c r="I101" s="97">
        <v>0.254</v>
      </c>
      <c r="J101" s="6">
        <v>0.70838900000000005</v>
      </c>
      <c r="K101" s="38">
        <v>0.70828100000000005</v>
      </c>
      <c r="L101" s="6">
        <v>1.0799999999999699E-4</v>
      </c>
      <c r="M101" s="6"/>
    </row>
    <row r="102" spans="1:13" ht="16" thickBot="1">
      <c r="A102" s="304" t="s">
        <v>305</v>
      </c>
      <c r="B102" s="304"/>
      <c r="C102" s="304"/>
      <c r="D102" s="304"/>
      <c r="E102" s="304"/>
      <c r="F102" s="304"/>
      <c r="G102" s="304"/>
      <c r="H102" s="304"/>
      <c r="I102" s="95"/>
      <c r="J102" s="95"/>
      <c r="K102" s="95"/>
      <c r="L102" s="95"/>
      <c r="M102" s="95"/>
    </row>
    <row r="103" spans="1:13">
      <c r="A103" s="22" t="s">
        <v>306</v>
      </c>
      <c r="B103" s="22">
        <v>5</v>
      </c>
      <c r="C103" s="22" t="s">
        <v>29</v>
      </c>
      <c r="D103" s="23">
        <v>469.7</v>
      </c>
      <c r="E103" s="6">
        <v>0.70876700000000004</v>
      </c>
      <c r="F103" s="22">
        <v>27</v>
      </c>
      <c r="G103" s="96">
        <v>13097</v>
      </c>
      <c r="H103" s="22">
        <v>11</v>
      </c>
      <c r="I103" s="97">
        <v>0.128</v>
      </c>
      <c r="J103" s="6">
        <v>0.70878000000000008</v>
      </c>
      <c r="K103" s="6">
        <v>0.708731</v>
      </c>
      <c r="L103" s="6">
        <v>4.900000000007676E-5</v>
      </c>
      <c r="M103" s="6"/>
    </row>
    <row r="104" spans="1:13">
      <c r="A104" s="22" t="s">
        <v>307</v>
      </c>
      <c r="B104" s="22">
        <v>20</v>
      </c>
      <c r="C104" s="22" t="s">
        <v>29</v>
      </c>
      <c r="D104" s="23">
        <v>469.4</v>
      </c>
      <c r="E104" s="6">
        <v>0.70871499999999998</v>
      </c>
      <c r="F104" s="22">
        <v>7</v>
      </c>
      <c r="G104" s="96">
        <v>9421</v>
      </c>
      <c r="H104" s="22">
        <v>1</v>
      </c>
      <c r="I104" s="97">
        <v>0.625</v>
      </c>
      <c r="J104" s="6">
        <v>0.70872800000000002</v>
      </c>
      <c r="K104" s="6">
        <v>0.70872800000000002</v>
      </c>
      <c r="L104" s="6">
        <v>0</v>
      </c>
      <c r="M104" s="6"/>
    </row>
    <row r="105" spans="1:13">
      <c r="A105" s="22" t="s">
        <v>308</v>
      </c>
      <c r="B105" s="22">
        <v>140</v>
      </c>
      <c r="C105" s="22" t="s">
        <v>84</v>
      </c>
      <c r="D105" s="23">
        <v>463.57499999999999</v>
      </c>
      <c r="E105" s="6">
        <v>0.70881899999999998</v>
      </c>
      <c r="F105" s="22">
        <v>8</v>
      </c>
      <c r="G105" s="96">
        <v>9649</v>
      </c>
      <c r="H105" s="22">
        <v>8</v>
      </c>
      <c r="I105" s="97">
        <v>0.184</v>
      </c>
      <c r="J105" s="6">
        <v>0.70883200000000002</v>
      </c>
      <c r="K105" s="6">
        <v>0.70865299999999998</v>
      </c>
      <c r="L105" s="6">
        <v>1.7900000000004024E-4</v>
      </c>
      <c r="M105" s="6"/>
    </row>
    <row r="106" spans="1:13">
      <c r="A106" s="22" t="s">
        <v>309</v>
      </c>
      <c r="B106" s="22">
        <v>155</v>
      </c>
      <c r="C106" s="22" t="s">
        <v>84</v>
      </c>
      <c r="D106" s="23">
        <v>462.35</v>
      </c>
      <c r="E106" s="6">
        <v>0.70856699999999995</v>
      </c>
      <c r="F106" s="22">
        <v>9</v>
      </c>
      <c r="G106" s="96">
        <v>3252</v>
      </c>
      <c r="H106" s="22">
        <v>10</v>
      </c>
      <c r="I106" s="97">
        <v>0.161</v>
      </c>
      <c r="J106" s="6">
        <v>0.70857999999999999</v>
      </c>
      <c r="K106" s="6">
        <v>0.70857999999999999</v>
      </c>
      <c r="L106" s="6">
        <v>0</v>
      </c>
      <c r="M106" s="6">
        <v>3.3000000000009302E-4</v>
      </c>
    </row>
    <row r="107" spans="1:13">
      <c r="A107" s="22" t="s">
        <v>310</v>
      </c>
      <c r="B107" s="22">
        <v>170</v>
      </c>
      <c r="C107" s="22" t="s">
        <v>6</v>
      </c>
      <c r="D107" s="23">
        <v>461.70800000000003</v>
      </c>
      <c r="E107" s="6">
        <v>0.70850400000000002</v>
      </c>
      <c r="F107" s="22">
        <v>12</v>
      </c>
      <c r="G107" s="96">
        <v>5979</v>
      </c>
      <c r="H107" s="22">
        <v>10</v>
      </c>
      <c r="I107" s="97">
        <v>8.3000000000000004E-2</v>
      </c>
      <c r="J107" s="6">
        <v>0.70851700000000006</v>
      </c>
      <c r="K107" s="6">
        <v>0.70851699999999995</v>
      </c>
      <c r="L107" s="6">
        <v>0</v>
      </c>
      <c r="M107" s="6">
        <v>1.6799999999998701E-4</v>
      </c>
    </row>
    <row r="108" spans="1:13">
      <c r="A108" s="22" t="s">
        <v>311</v>
      </c>
      <c r="B108" s="22">
        <v>231</v>
      </c>
      <c r="C108" s="22" t="s">
        <v>6</v>
      </c>
      <c r="D108" s="23">
        <v>458.41899999999998</v>
      </c>
      <c r="E108" s="6">
        <v>0.70829900000000001</v>
      </c>
      <c r="F108" s="22">
        <v>32</v>
      </c>
      <c r="G108" s="96">
        <v>7266</v>
      </c>
      <c r="H108" s="22">
        <v>9</v>
      </c>
      <c r="I108" s="97">
        <v>0.32700000000000001</v>
      </c>
      <c r="J108" s="6">
        <v>0.70831200000000005</v>
      </c>
      <c r="K108" s="6">
        <v>0.70831200000000005</v>
      </c>
      <c r="L108" s="6">
        <v>0</v>
      </c>
      <c r="M108" s="6"/>
    </row>
    <row r="109" spans="1:13">
      <c r="A109" s="22" t="s">
        <v>312</v>
      </c>
      <c r="B109" s="22">
        <v>252</v>
      </c>
      <c r="C109" s="22" t="s">
        <v>85</v>
      </c>
      <c r="D109" s="23">
        <v>456.95</v>
      </c>
      <c r="E109" s="6">
        <v>0.70822799999999997</v>
      </c>
      <c r="F109" s="22">
        <v>14</v>
      </c>
      <c r="G109" s="96">
        <v>9978</v>
      </c>
      <c r="H109" s="22" t="s">
        <v>12</v>
      </c>
      <c r="I109" s="97" t="s">
        <v>12</v>
      </c>
      <c r="J109" s="6">
        <v>0.70824100000000001</v>
      </c>
      <c r="K109" s="6">
        <v>0.70821800000000001</v>
      </c>
      <c r="L109" s="6">
        <v>2.2999999999995246E-5</v>
      </c>
      <c r="M109" s="6">
        <v>3.2999999999990502E-5</v>
      </c>
    </row>
    <row r="110" spans="1:13">
      <c r="A110" s="22" t="s">
        <v>313</v>
      </c>
      <c r="B110" s="22">
        <v>255.7</v>
      </c>
      <c r="C110" s="22" t="s">
        <v>85</v>
      </c>
      <c r="D110" s="23">
        <v>456.68900000000002</v>
      </c>
      <c r="E110" s="6">
        <v>0.70818499999999995</v>
      </c>
      <c r="F110" s="22">
        <v>18</v>
      </c>
      <c r="G110" s="96">
        <v>11494</v>
      </c>
      <c r="H110" s="22">
        <v>7</v>
      </c>
      <c r="I110" s="97">
        <v>0.39400000000000002</v>
      </c>
      <c r="J110" s="6">
        <v>0.70819799999999999</v>
      </c>
      <c r="K110" s="6">
        <v>0.70819799999999999</v>
      </c>
      <c r="L110" s="6">
        <v>0</v>
      </c>
      <c r="M110" s="6"/>
    </row>
    <row r="111" spans="1:13">
      <c r="A111" s="22" t="s">
        <v>314</v>
      </c>
      <c r="B111" s="22">
        <v>287.3</v>
      </c>
      <c r="C111" s="22" t="s">
        <v>85</v>
      </c>
      <c r="D111" s="23">
        <v>456.15</v>
      </c>
      <c r="E111" s="6">
        <v>0.70819200000000004</v>
      </c>
      <c r="F111" s="22">
        <v>12</v>
      </c>
      <c r="G111" s="96">
        <v>8694</v>
      </c>
      <c r="H111" s="22">
        <v>7</v>
      </c>
      <c r="I111" s="97">
        <v>0.56200000000000006</v>
      </c>
      <c r="J111" s="6">
        <v>0.70820500000000008</v>
      </c>
      <c r="K111" s="6">
        <v>0.70814500000000002</v>
      </c>
      <c r="L111" s="6">
        <v>6.0000000000060005E-5</v>
      </c>
      <c r="M111" s="6"/>
    </row>
    <row r="112" spans="1:13">
      <c r="A112" s="22" t="s">
        <v>315</v>
      </c>
      <c r="B112" s="22">
        <v>309.8</v>
      </c>
      <c r="C112" s="22" t="s">
        <v>85</v>
      </c>
      <c r="D112" s="23">
        <v>455.83300000000003</v>
      </c>
      <c r="E112" s="6">
        <v>0.70816199999999996</v>
      </c>
      <c r="F112" s="22">
        <v>16</v>
      </c>
      <c r="G112" s="96">
        <v>14163</v>
      </c>
      <c r="H112" s="22">
        <v>9</v>
      </c>
      <c r="I112" s="97">
        <v>0.24199999999999999</v>
      </c>
      <c r="J112" s="6">
        <v>0.708175</v>
      </c>
      <c r="K112" s="6">
        <v>0.708117</v>
      </c>
      <c r="L112" s="6">
        <v>5.8000000000002494E-5</v>
      </c>
      <c r="M112" s="6"/>
    </row>
    <row r="113" spans="1:13">
      <c r="A113" s="22" t="s">
        <v>316</v>
      </c>
      <c r="B113" s="22">
        <v>351.1</v>
      </c>
      <c r="C113" s="22" t="s">
        <v>11</v>
      </c>
      <c r="D113" s="23">
        <v>455.2</v>
      </c>
      <c r="E113" s="6">
        <v>0.70805300000000004</v>
      </c>
      <c r="F113" s="22">
        <v>28</v>
      </c>
      <c r="G113" s="96">
        <v>8501</v>
      </c>
      <c r="H113" s="22">
        <v>23</v>
      </c>
      <c r="I113" s="97">
        <v>0.30399999999999999</v>
      </c>
      <c r="J113" s="6">
        <v>0.70806600000000008</v>
      </c>
      <c r="K113" s="6">
        <v>0.70806599999999997</v>
      </c>
      <c r="L113" s="6">
        <v>0</v>
      </c>
      <c r="M113" s="6"/>
    </row>
    <row r="114" spans="1:13" ht="16" thickBot="1">
      <c r="A114" s="29" t="s">
        <v>472</v>
      </c>
      <c r="B114" s="29"/>
      <c r="C114" s="93"/>
      <c r="D114" s="93"/>
      <c r="E114" s="93"/>
      <c r="F114" s="94"/>
      <c r="G114" s="21"/>
      <c r="H114" s="94"/>
      <c r="I114" s="95"/>
      <c r="J114" s="95"/>
      <c r="K114" s="95"/>
      <c r="L114" s="95"/>
      <c r="M114" s="95"/>
    </row>
    <row r="115" spans="1:13">
      <c r="A115" s="22" t="s">
        <v>317</v>
      </c>
      <c r="B115" s="23">
        <v>91.463414634146361</v>
      </c>
      <c r="C115" s="22" t="s">
        <v>141</v>
      </c>
      <c r="D115" s="36">
        <v>480.21979842870542</v>
      </c>
      <c r="E115" s="6">
        <v>0.70900300000000005</v>
      </c>
      <c r="F115" s="22">
        <v>12</v>
      </c>
      <c r="G115" s="96">
        <v>19891</v>
      </c>
      <c r="H115" s="22">
        <v>7</v>
      </c>
      <c r="I115" s="97">
        <v>0.54100000000000004</v>
      </c>
      <c r="J115" s="6">
        <v>0.70901600000000009</v>
      </c>
      <c r="K115" s="6">
        <v>0.70901599999999998</v>
      </c>
      <c r="L115" s="6">
        <v>9.0000000000145519E-5</v>
      </c>
      <c r="M115" s="6">
        <v>2.1999999999896201E-5</v>
      </c>
    </row>
    <row r="116" spans="1:13">
      <c r="A116" s="22" t="s">
        <v>318</v>
      </c>
      <c r="B116" s="23">
        <v>174.69512195121999</v>
      </c>
      <c r="C116" s="22" t="s">
        <v>141</v>
      </c>
      <c r="D116" s="36">
        <v>480.11237591463413</v>
      </c>
      <c r="E116" s="6">
        <v>0.70909199999999994</v>
      </c>
      <c r="F116" s="22">
        <v>9</v>
      </c>
      <c r="G116" s="96">
        <v>13967</v>
      </c>
      <c r="H116" s="22">
        <v>12</v>
      </c>
      <c r="I116" s="97">
        <v>0.52600000000000002</v>
      </c>
      <c r="J116" s="6">
        <v>0.70910499999999999</v>
      </c>
      <c r="K116" s="6">
        <v>0.709013</v>
      </c>
      <c r="L116" s="6">
        <v>1.8200000000001548E-4</v>
      </c>
      <c r="M116" s="6">
        <v>2.4600000000000902E-4</v>
      </c>
    </row>
    <row r="117" spans="1:13">
      <c r="A117" s="22" t="s">
        <v>319</v>
      </c>
      <c r="B117" s="23">
        <v>302.13414634146341</v>
      </c>
      <c r="C117" s="22" t="s">
        <v>8</v>
      </c>
      <c r="D117" s="36">
        <v>479.94085743321722</v>
      </c>
      <c r="E117" s="6">
        <v>0.70901499999999995</v>
      </c>
      <c r="F117" s="22">
        <v>9</v>
      </c>
      <c r="G117" s="96">
        <v>24696</v>
      </c>
      <c r="H117" s="22">
        <v>9</v>
      </c>
      <c r="I117" s="97">
        <v>0.26300000000000001</v>
      </c>
      <c r="J117" s="6">
        <v>0.70902799999999999</v>
      </c>
      <c r="K117" s="6">
        <v>0.709013</v>
      </c>
      <c r="L117" s="6">
        <v>1.0900000000002574E-4</v>
      </c>
      <c r="M117" s="6">
        <v>1.46100000000009E-3</v>
      </c>
    </row>
    <row r="118" spans="1:13">
      <c r="A118" s="22" t="s">
        <v>320</v>
      </c>
      <c r="B118" s="23">
        <v>317.6829268292683</v>
      </c>
      <c r="C118" s="22" t="s">
        <v>8</v>
      </c>
      <c r="D118" s="36">
        <v>479.71569628339142</v>
      </c>
      <c r="E118" s="6">
        <v>0.70901499999999995</v>
      </c>
      <c r="F118" s="22">
        <v>10</v>
      </c>
      <c r="G118" s="96">
        <v>23173</v>
      </c>
      <c r="H118" s="22">
        <v>8</v>
      </c>
      <c r="I118" s="97">
        <v>0.29199999999999998</v>
      </c>
      <c r="J118" s="6">
        <v>0.70902799999999999</v>
      </c>
      <c r="K118" s="6">
        <v>0.709013</v>
      </c>
      <c r="L118" s="6">
        <v>1.1600000000000499E-4</v>
      </c>
      <c r="M118" s="6">
        <v>1.59000000000002E-3</v>
      </c>
    </row>
    <row r="119" spans="1:13">
      <c r="A119" s="22" t="s">
        <v>321</v>
      </c>
      <c r="B119" s="23">
        <v>365.85365853658539</v>
      </c>
      <c r="C119" s="22" t="s">
        <v>8</v>
      </c>
      <c r="D119" s="36">
        <v>479.01813821138211</v>
      </c>
      <c r="E119" s="6">
        <v>0.70899599999999996</v>
      </c>
      <c r="F119" s="22">
        <v>11</v>
      </c>
      <c r="G119" s="96">
        <v>17531</v>
      </c>
      <c r="H119" s="22">
        <v>20</v>
      </c>
      <c r="I119" s="97">
        <v>0.36799999999999999</v>
      </c>
      <c r="J119" s="6">
        <v>0.709009</v>
      </c>
      <c r="K119" s="6">
        <v>0.70899299999999998</v>
      </c>
      <c r="L119" s="6">
        <v>1.1600000000000499E-4</v>
      </c>
      <c r="M119" s="6">
        <v>6.3400000000006398E-4</v>
      </c>
    </row>
    <row r="120" spans="1:13">
      <c r="A120" s="22" t="s">
        <v>322</v>
      </c>
      <c r="B120" s="23">
        <v>389.32926829268303</v>
      </c>
      <c r="C120" s="22" t="s">
        <v>8</v>
      </c>
      <c r="D120" s="36">
        <v>478.67818902439024</v>
      </c>
      <c r="E120" s="6">
        <v>0.70896300000000001</v>
      </c>
      <c r="F120" s="22">
        <v>11</v>
      </c>
      <c r="G120" s="96">
        <v>17889</v>
      </c>
      <c r="H120" s="22">
        <v>12</v>
      </c>
      <c r="I120" s="97">
        <v>0.317</v>
      </c>
      <c r="J120" s="6">
        <v>0.70897600000000005</v>
      </c>
      <c r="K120" s="6">
        <v>0.70897600000000005</v>
      </c>
      <c r="L120" s="6">
        <v>9.2000000000092008E-5</v>
      </c>
      <c r="M120" s="6">
        <v>7.6499999999994498E-4</v>
      </c>
    </row>
    <row r="121" spans="1:13">
      <c r="A121" s="22" t="s">
        <v>323</v>
      </c>
      <c r="B121" s="23">
        <v>427.4390243902439</v>
      </c>
      <c r="C121" s="22" t="s">
        <v>8</v>
      </c>
      <c r="D121" s="36">
        <v>478.12632346109177</v>
      </c>
      <c r="E121" s="6">
        <v>0.708901</v>
      </c>
      <c r="F121" s="22">
        <v>9</v>
      </c>
      <c r="G121" s="96">
        <v>21173</v>
      </c>
      <c r="H121" s="22">
        <v>33</v>
      </c>
      <c r="I121" s="97">
        <v>0.47199999999999998</v>
      </c>
      <c r="J121" s="6">
        <v>0.70891400000000004</v>
      </c>
      <c r="K121" s="6">
        <v>0.70891400000000004</v>
      </c>
      <c r="L121" s="6">
        <v>4.2000000000097515E-5</v>
      </c>
      <c r="M121" s="6">
        <v>4.7299999999998602E-4</v>
      </c>
    </row>
    <row r="122" spans="1:13">
      <c r="A122" s="22" t="s">
        <v>324</v>
      </c>
      <c r="B122" s="23">
        <v>469.51219512195127</v>
      </c>
      <c r="C122" s="22" t="s">
        <v>21</v>
      </c>
      <c r="D122" s="36">
        <v>477.51706387921018</v>
      </c>
      <c r="E122" s="6">
        <v>0.708928</v>
      </c>
      <c r="F122" s="22">
        <v>9</v>
      </c>
      <c r="G122" s="96">
        <v>19473</v>
      </c>
      <c r="H122" s="22">
        <v>7</v>
      </c>
      <c r="I122" s="97">
        <v>0.26400000000000001</v>
      </c>
      <c r="J122" s="6">
        <v>0.70894100000000004</v>
      </c>
      <c r="K122" s="6">
        <v>0.708893</v>
      </c>
      <c r="L122" s="6">
        <v>8.099999999999774E-5</v>
      </c>
      <c r="M122" s="6">
        <v>2.2599999999998901E-4</v>
      </c>
    </row>
    <row r="123" spans="1:13">
      <c r="A123" s="22" t="s">
        <v>325</v>
      </c>
      <c r="B123" s="23">
        <v>536.58536585365857</v>
      </c>
      <c r="C123" s="22" t="s">
        <v>23</v>
      </c>
      <c r="D123" s="36">
        <v>475.01236933797907</v>
      </c>
      <c r="E123" s="6">
        <v>0.70896400000000004</v>
      </c>
      <c r="F123" s="22">
        <v>29</v>
      </c>
      <c r="G123" s="96">
        <v>11276</v>
      </c>
      <c r="H123" s="22">
        <v>30</v>
      </c>
      <c r="I123" s="97">
        <v>0.16800000000000001</v>
      </c>
      <c r="J123" s="6">
        <v>0.70897700000000008</v>
      </c>
      <c r="K123" s="6">
        <v>0.70886300000000002</v>
      </c>
      <c r="L123" s="6">
        <v>1.6000000000004899E-4</v>
      </c>
      <c r="M123" s="6">
        <v>1.69000000000015E-4</v>
      </c>
    </row>
    <row r="124" spans="1:13">
      <c r="A124" s="22" t="s">
        <v>326</v>
      </c>
      <c r="B124" s="23">
        <v>554.8780487804878</v>
      </c>
      <c r="C124" s="22" t="s">
        <v>23</v>
      </c>
      <c r="D124" s="36">
        <v>474.32620706819313</v>
      </c>
      <c r="E124" s="6">
        <v>0.70885100000000001</v>
      </c>
      <c r="F124" s="22">
        <v>13</v>
      </c>
      <c r="G124" s="96">
        <v>9647</v>
      </c>
      <c r="H124" s="22">
        <v>30</v>
      </c>
      <c r="I124" s="97">
        <v>0.121</v>
      </c>
      <c r="J124" s="6">
        <v>0.70886400000000005</v>
      </c>
      <c r="K124" s="6">
        <v>0.70886300000000002</v>
      </c>
      <c r="L124" s="6">
        <v>5.900000000003125E-5</v>
      </c>
      <c r="M124" s="6">
        <v>4.6499999999997802E-4</v>
      </c>
    </row>
    <row r="125" spans="1:13">
      <c r="A125" s="22" t="s">
        <v>327</v>
      </c>
      <c r="B125" s="23">
        <v>603.65853658536594</v>
      </c>
      <c r="C125" s="22" t="s">
        <v>23</v>
      </c>
      <c r="D125" s="36">
        <v>473.11789268292682</v>
      </c>
      <c r="E125" s="6">
        <v>0.70880699999999996</v>
      </c>
      <c r="F125" s="22">
        <v>11</v>
      </c>
      <c r="G125" s="96">
        <v>12222</v>
      </c>
      <c r="H125" s="22">
        <v>14</v>
      </c>
      <c r="I125" s="97">
        <v>0.27400000000000002</v>
      </c>
      <c r="J125" s="6">
        <v>0.70882000000000001</v>
      </c>
      <c r="K125" s="6">
        <v>0.70882000000000001</v>
      </c>
      <c r="L125" s="6">
        <v>3.3000000000060759E-5</v>
      </c>
      <c r="M125" s="6">
        <v>5.2699999999998505E-4</v>
      </c>
    </row>
    <row r="126" spans="1:13">
      <c r="A126" s="34" t="s">
        <v>328</v>
      </c>
      <c r="B126" s="41">
        <v>732.92682926829275</v>
      </c>
      <c r="C126" s="34" t="s">
        <v>26</v>
      </c>
      <c r="D126" s="36">
        <v>470.52188120516502</v>
      </c>
      <c r="E126" s="38">
        <v>0.70881499999999997</v>
      </c>
      <c r="F126" s="22">
        <v>7</v>
      </c>
      <c r="G126" s="96">
        <v>12738</v>
      </c>
      <c r="H126" s="22">
        <v>25</v>
      </c>
      <c r="I126" s="97">
        <v>0.309</v>
      </c>
      <c r="J126" s="6">
        <v>0.70882800000000001</v>
      </c>
      <c r="K126" s="6">
        <v>0.70881300000000003</v>
      </c>
      <c r="L126" s="6">
        <v>7.8000000000022496E-5</v>
      </c>
      <c r="M126" s="6">
        <v>7.3199999999999502E-4</v>
      </c>
    </row>
    <row r="127" spans="1:13">
      <c r="A127" s="34" t="s">
        <v>329</v>
      </c>
      <c r="B127" s="41">
        <v>808.84146341463406</v>
      </c>
      <c r="C127" s="34" t="s">
        <v>29</v>
      </c>
      <c r="D127" s="36">
        <v>468.90326610381487</v>
      </c>
      <c r="E127" s="38">
        <v>0.70879999999999999</v>
      </c>
      <c r="F127" s="22">
        <v>10</v>
      </c>
      <c r="G127" s="96">
        <v>16621</v>
      </c>
      <c r="H127" s="22">
        <v>19</v>
      </c>
      <c r="I127" s="97">
        <v>0.37</v>
      </c>
      <c r="J127" s="6">
        <v>0.70881300000000003</v>
      </c>
      <c r="K127" s="6">
        <v>0.70881300000000003</v>
      </c>
      <c r="L127" s="6">
        <v>9.1999999999980986E-5</v>
      </c>
      <c r="M127" s="6">
        <v>2.0800000000002701E-4</v>
      </c>
    </row>
    <row r="128" spans="1:13">
      <c r="A128" s="34" t="s">
        <v>330</v>
      </c>
      <c r="B128" s="41">
        <v>868.29268292682946</v>
      </c>
      <c r="C128" s="34" t="s">
        <v>144</v>
      </c>
      <c r="D128" s="36">
        <v>467.72950036954916</v>
      </c>
      <c r="E128" s="38">
        <v>0.70884199999999997</v>
      </c>
      <c r="F128" s="22">
        <v>12</v>
      </c>
      <c r="G128" s="96">
        <v>11355</v>
      </c>
      <c r="H128" s="22">
        <v>11</v>
      </c>
      <c r="I128" s="97">
        <v>0.22</v>
      </c>
      <c r="J128" s="6">
        <v>0.70885500000000001</v>
      </c>
      <c r="K128" s="6">
        <v>0.70881799999999995</v>
      </c>
      <c r="L128" s="6">
        <v>1.3600000000002499E-4</v>
      </c>
      <c r="M128" s="6">
        <v>2.6099999999999599E-4</v>
      </c>
    </row>
    <row r="129" spans="1:15">
      <c r="A129" s="34" t="s">
        <v>331</v>
      </c>
      <c r="B129" s="34">
        <v>965</v>
      </c>
      <c r="C129" s="34" t="s">
        <v>83</v>
      </c>
      <c r="D129" s="34">
        <v>466.78654321829157</v>
      </c>
      <c r="E129" s="38">
        <v>0.70891400000000004</v>
      </c>
      <c r="F129" s="22">
        <v>11</v>
      </c>
      <c r="G129" s="96">
        <v>8169</v>
      </c>
      <c r="H129" s="22">
        <v>11</v>
      </c>
      <c r="I129" s="97">
        <v>0.629</v>
      </c>
      <c r="J129" s="6">
        <v>0.70892700000000008</v>
      </c>
      <c r="K129" s="6">
        <v>0.70881300000000003</v>
      </c>
      <c r="L129" s="6">
        <v>2.1500000000007624E-4</v>
      </c>
      <c r="M129" s="6"/>
    </row>
    <row r="130" spans="1:15">
      <c r="A130" s="73" t="s">
        <v>349</v>
      </c>
      <c r="B130" s="103">
        <v>1037.5</v>
      </c>
      <c r="C130" s="34" t="s">
        <v>83</v>
      </c>
      <c r="D130" s="34">
        <v>466.07962263011672</v>
      </c>
      <c r="E130" s="38">
        <v>0.70925099999999996</v>
      </c>
      <c r="F130" s="34">
        <v>26</v>
      </c>
      <c r="G130" s="24">
        <v>4403</v>
      </c>
      <c r="H130" s="24">
        <v>5</v>
      </c>
      <c r="I130" s="99">
        <v>0.53200000000000003</v>
      </c>
      <c r="J130" s="6">
        <v>0.70926400000000001</v>
      </c>
      <c r="K130" s="6">
        <v>0.70882599999999996</v>
      </c>
      <c r="L130" s="6">
        <v>5.5800000000005845E-4</v>
      </c>
      <c r="M130" s="6"/>
    </row>
    <row r="131" spans="1:15">
      <c r="A131" s="34" t="s">
        <v>332</v>
      </c>
      <c r="B131" s="34">
        <v>1084</v>
      </c>
      <c r="C131" s="34" t="s">
        <v>83</v>
      </c>
      <c r="D131" s="36">
        <v>465.62621839080458</v>
      </c>
      <c r="E131" s="38">
        <v>0.70881700000000003</v>
      </c>
      <c r="F131" s="22">
        <v>12</v>
      </c>
      <c r="G131" s="96">
        <v>11635</v>
      </c>
      <c r="H131" s="22">
        <v>7</v>
      </c>
      <c r="I131" s="97">
        <v>0.25</v>
      </c>
      <c r="J131" s="6">
        <v>0.70883000000000007</v>
      </c>
      <c r="K131" s="6">
        <v>0.70879800000000004</v>
      </c>
      <c r="L131" s="6">
        <v>1.300000000000745E-4</v>
      </c>
      <c r="M131" s="6"/>
    </row>
    <row r="132" spans="1:15">
      <c r="A132" s="22" t="s">
        <v>333</v>
      </c>
      <c r="B132" s="22">
        <v>1109</v>
      </c>
      <c r="C132" s="22" t="s">
        <v>83</v>
      </c>
      <c r="D132" s="36">
        <v>465.25157758620691</v>
      </c>
      <c r="E132" s="6">
        <v>0.70876700000000004</v>
      </c>
      <c r="F132" s="22">
        <v>12</v>
      </c>
      <c r="G132" s="96">
        <v>17635</v>
      </c>
      <c r="H132" s="22">
        <v>9</v>
      </c>
      <c r="I132" s="97">
        <v>0.16500000000000001</v>
      </c>
      <c r="J132" s="6">
        <v>0.70878000000000008</v>
      </c>
      <c r="K132" s="6">
        <v>0.70877999999999997</v>
      </c>
      <c r="L132" s="6">
        <v>8.6000000000030496E-5</v>
      </c>
      <c r="M132" s="6"/>
    </row>
    <row r="133" spans="1:15">
      <c r="A133" s="22" t="s">
        <v>334</v>
      </c>
      <c r="B133" s="22">
        <v>1120.5</v>
      </c>
      <c r="C133" s="22" t="s">
        <v>83</v>
      </c>
      <c r="D133" s="36">
        <v>465.07924281609195</v>
      </c>
      <c r="E133" s="6">
        <v>0.708789</v>
      </c>
      <c r="F133" s="22">
        <v>21</v>
      </c>
      <c r="G133" s="96">
        <v>15918</v>
      </c>
      <c r="H133" s="22">
        <v>11</v>
      </c>
      <c r="I133" s="97">
        <v>0.48499999999999999</v>
      </c>
      <c r="J133" s="6">
        <v>0.70880200000000004</v>
      </c>
      <c r="K133" s="6">
        <v>0.70876799999999995</v>
      </c>
      <c r="L133" s="6">
        <v>1.100000000000545E-4</v>
      </c>
      <c r="M133" s="6"/>
    </row>
    <row r="134" spans="1:15">
      <c r="A134" s="22" t="s">
        <v>335</v>
      </c>
      <c r="B134" s="22">
        <v>1162</v>
      </c>
      <c r="C134" s="22" t="s">
        <v>84</v>
      </c>
      <c r="D134" s="36">
        <v>464.4573390804598</v>
      </c>
      <c r="E134" s="6">
        <v>0.70874899999999996</v>
      </c>
      <c r="F134" s="22">
        <v>13</v>
      </c>
      <c r="G134" s="96">
        <v>13119</v>
      </c>
      <c r="H134" s="22">
        <v>14</v>
      </c>
      <c r="I134" s="97">
        <v>0.36</v>
      </c>
      <c r="J134" s="6">
        <v>0.708762</v>
      </c>
      <c r="K134" s="6">
        <v>0.708762</v>
      </c>
      <c r="L134" s="6">
        <v>8.2000000000026496E-5</v>
      </c>
      <c r="M134" s="6"/>
      <c r="O134" s="91"/>
    </row>
    <row r="135" spans="1:15">
      <c r="A135" s="22" t="s">
        <v>336</v>
      </c>
      <c r="B135" s="22">
        <v>1238</v>
      </c>
      <c r="C135" s="22" t="s">
        <v>84</v>
      </c>
      <c r="D135" s="36">
        <v>463.31843103448278</v>
      </c>
      <c r="E135" s="6">
        <v>0.70871600000000001</v>
      </c>
      <c r="F135" s="22">
        <v>8</v>
      </c>
      <c r="G135" s="96">
        <v>13365</v>
      </c>
      <c r="H135" s="22">
        <v>13</v>
      </c>
      <c r="I135" s="97">
        <v>0.25700000000000001</v>
      </c>
      <c r="J135" s="6">
        <v>0.70872900000000005</v>
      </c>
      <c r="K135" s="6">
        <v>0.70872900000000005</v>
      </c>
      <c r="L135" s="6">
        <v>8.6000000000030496E-5</v>
      </c>
      <c r="M135" s="6"/>
    </row>
    <row r="136" spans="1:15" ht="16" thickBot="1">
      <c r="A136" s="29" t="s">
        <v>473</v>
      </c>
      <c r="B136" s="29"/>
      <c r="C136" s="93"/>
      <c r="D136" s="93"/>
      <c r="E136" s="93"/>
      <c r="F136" s="94"/>
      <c r="G136" s="21"/>
      <c r="H136" s="94"/>
      <c r="I136" s="95"/>
      <c r="J136" s="95"/>
      <c r="K136" s="95"/>
      <c r="L136" s="95"/>
      <c r="M136" s="95"/>
    </row>
    <row r="137" spans="1:15">
      <c r="A137" s="22" t="s">
        <v>337</v>
      </c>
      <c r="B137" s="22">
        <v>322</v>
      </c>
      <c r="C137" s="22" t="s">
        <v>84</v>
      </c>
      <c r="D137" s="36">
        <v>464</v>
      </c>
      <c r="E137" s="6">
        <v>0.70875699999999997</v>
      </c>
      <c r="F137" s="22">
        <v>19</v>
      </c>
      <c r="G137" s="96">
        <v>8542</v>
      </c>
      <c r="H137" s="22">
        <v>13</v>
      </c>
      <c r="I137" s="97">
        <v>0.35</v>
      </c>
      <c r="J137" s="6">
        <v>0.70877000000000001</v>
      </c>
      <c r="K137" s="6">
        <v>0.70877000000000001</v>
      </c>
      <c r="L137" s="6">
        <v>1.020000000000465E-4</v>
      </c>
      <c r="M137" s="6"/>
    </row>
    <row r="138" spans="1:15">
      <c r="A138" s="22" t="s">
        <v>338</v>
      </c>
      <c r="B138" s="22">
        <v>398.4</v>
      </c>
      <c r="C138" s="22" t="s">
        <v>84</v>
      </c>
      <c r="D138" s="36">
        <v>463.77</v>
      </c>
      <c r="E138" s="6">
        <v>0.708727</v>
      </c>
      <c r="F138" s="22">
        <v>12</v>
      </c>
      <c r="G138" s="96">
        <v>6370</v>
      </c>
      <c r="H138" s="22">
        <v>9</v>
      </c>
      <c r="I138" s="97">
        <v>0.17100000000000001</v>
      </c>
      <c r="J138" s="6">
        <v>0.70874000000000004</v>
      </c>
      <c r="K138" s="6">
        <v>0.70874000000000004</v>
      </c>
      <c r="L138" s="6">
        <v>7.9000000000051251E-5</v>
      </c>
      <c r="M138" s="6"/>
    </row>
    <row r="139" spans="1:15">
      <c r="A139" s="22" t="s">
        <v>339</v>
      </c>
      <c r="B139" s="22">
        <v>449.9</v>
      </c>
      <c r="C139" s="22" t="s">
        <v>84</v>
      </c>
      <c r="D139" s="36">
        <v>463.1</v>
      </c>
      <c r="E139" s="6">
        <v>0.70877800000000002</v>
      </c>
      <c r="F139" s="22">
        <v>9</v>
      </c>
      <c r="G139" s="96">
        <v>4476</v>
      </c>
      <c r="H139" s="22">
        <v>11</v>
      </c>
      <c r="I139" s="97">
        <v>0.23200000000000001</v>
      </c>
      <c r="J139" s="6">
        <v>0.70879100000000006</v>
      </c>
      <c r="K139" s="6">
        <v>0.70874300000000001</v>
      </c>
      <c r="L139" s="6">
        <v>1.5900000000002024E-4</v>
      </c>
      <c r="M139" s="6"/>
    </row>
    <row r="140" spans="1:15">
      <c r="A140" s="22" t="s">
        <v>340</v>
      </c>
      <c r="B140" s="22">
        <v>456</v>
      </c>
      <c r="C140" s="22" t="s">
        <v>84</v>
      </c>
      <c r="D140" s="36">
        <v>463</v>
      </c>
      <c r="E140" s="6">
        <v>0.70878799999999997</v>
      </c>
      <c r="F140" s="22">
        <v>12</v>
      </c>
      <c r="G140" s="96">
        <v>5895</v>
      </c>
      <c r="H140" s="22">
        <v>8</v>
      </c>
      <c r="I140" s="97">
        <v>0.108</v>
      </c>
      <c r="J140" s="6">
        <v>0.70880100000000001</v>
      </c>
      <c r="K140" s="6">
        <v>0.70874300000000001</v>
      </c>
      <c r="L140" s="6">
        <v>1.7600000000006499E-4</v>
      </c>
      <c r="M140" s="6"/>
    </row>
    <row r="141" spans="1:15">
      <c r="A141" s="22" t="s">
        <v>341</v>
      </c>
      <c r="B141" s="22">
        <v>538.9</v>
      </c>
      <c r="C141" s="22" t="s">
        <v>84</v>
      </c>
      <c r="D141" s="36">
        <v>462.35</v>
      </c>
      <c r="E141" s="6">
        <v>0.70869800000000005</v>
      </c>
      <c r="F141" s="22">
        <v>18</v>
      </c>
      <c r="G141" s="96">
        <v>10033</v>
      </c>
      <c r="H141" s="22">
        <v>10</v>
      </c>
      <c r="I141" s="97">
        <v>6.8000000000000005E-2</v>
      </c>
      <c r="J141" s="6">
        <v>0.70871100000000009</v>
      </c>
      <c r="K141" s="6">
        <v>0.70871099999999998</v>
      </c>
      <c r="L141" s="6">
        <v>1.3100000000010326E-4</v>
      </c>
      <c r="M141" s="6"/>
    </row>
    <row r="142" spans="1:15">
      <c r="A142" s="22" t="s">
        <v>342</v>
      </c>
      <c r="B142" s="22">
        <v>560.28</v>
      </c>
      <c r="C142" s="22" t="s">
        <v>6</v>
      </c>
      <c r="D142" s="36">
        <v>461.23</v>
      </c>
      <c r="E142" s="6">
        <v>0.70853699999999997</v>
      </c>
      <c r="F142" s="22">
        <v>10</v>
      </c>
      <c r="G142" s="96">
        <v>10186</v>
      </c>
      <c r="H142" s="22">
        <v>10</v>
      </c>
      <c r="I142" s="97">
        <v>0.254</v>
      </c>
      <c r="J142" s="6">
        <v>0.70855000000000001</v>
      </c>
      <c r="K142" s="6">
        <v>0.70855000000000001</v>
      </c>
      <c r="L142" s="6">
        <v>7.9999999999968985E-5</v>
      </c>
      <c r="M142" s="6"/>
    </row>
    <row r="143" spans="1:15">
      <c r="A143" s="22" t="s">
        <v>343</v>
      </c>
      <c r="B143" s="22">
        <v>568.5</v>
      </c>
      <c r="C143" s="22" t="s">
        <v>85</v>
      </c>
      <c r="D143" s="36">
        <v>456.26</v>
      </c>
      <c r="E143" s="6">
        <v>0.70840099999999995</v>
      </c>
      <c r="F143" s="22">
        <v>10</v>
      </c>
      <c r="G143" s="96">
        <v>6882</v>
      </c>
      <c r="H143" s="22">
        <v>8</v>
      </c>
      <c r="I143" s="97">
        <v>0.10199999999999999</v>
      </c>
      <c r="J143" s="6">
        <v>0.70841399999999999</v>
      </c>
      <c r="K143" s="6">
        <v>0.70841399999999999</v>
      </c>
      <c r="L143" s="6">
        <v>2.5799999999998047E-4</v>
      </c>
      <c r="M143" s="6"/>
    </row>
    <row r="144" spans="1:15" ht="16" thickBot="1">
      <c r="A144" s="29" t="s">
        <v>344</v>
      </c>
      <c r="B144" s="29"/>
      <c r="C144" s="20"/>
      <c r="D144" s="20"/>
      <c r="E144" s="20"/>
      <c r="F144" s="94"/>
      <c r="G144" s="21"/>
      <c r="H144" s="94"/>
      <c r="I144" s="95"/>
      <c r="J144" s="95"/>
      <c r="K144" s="95"/>
      <c r="L144" s="95"/>
      <c r="M144" s="95"/>
    </row>
    <row r="145" spans="1:13">
      <c r="A145" s="22" t="s">
        <v>345</v>
      </c>
      <c r="B145" s="22">
        <v>-4</v>
      </c>
      <c r="C145" s="22" t="s">
        <v>6</v>
      </c>
      <c r="D145" s="23">
        <v>460.54</v>
      </c>
      <c r="E145" s="6">
        <v>0.70840400000000003</v>
      </c>
      <c r="F145" s="22">
        <v>7</v>
      </c>
      <c r="G145" s="96">
        <v>7971</v>
      </c>
      <c r="H145" s="22">
        <v>11</v>
      </c>
      <c r="I145" s="97">
        <v>0.40500000000000003</v>
      </c>
      <c r="J145" s="6">
        <v>0.70841700000000007</v>
      </c>
      <c r="K145" s="6">
        <v>0.70840499999999995</v>
      </c>
      <c r="L145" s="6">
        <v>3.1000000000114269E-5</v>
      </c>
      <c r="M145" s="6">
        <v>7.3475923473602302E-4</v>
      </c>
    </row>
    <row r="146" spans="1:13">
      <c r="A146" s="22" t="s">
        <v>346</v>
      </c>
      <c r="B146" s="22">
        <v>-1</v>
      </c>
      <c r="C146" s="22" t="s">
        <v>6</v>
      </c>
      <c r="D146" s="23">
        <v>460.24</v>
      </c>
      <c r="E146" s="6">
        <v>0.70841299999999996</v>
      </c>
      <c r="F146" s="22">
        <v>8</v>
      </c>
      <c r="G146" s="96">
        <v>10172</v>
      </c>
      <c r="H146" s="22">
        <v>12</v>
      </c>
      <c r="I146" s="97">
        <v>0.51700000000000002</v>
      </c>
      <c r="J146" s="6">
        <v>0.708426</v>
      </c>
      <c r="K146" s="6">
        <v>0.70840499999999995</v>
      </c>
      <c r="L146" s="6">
        <v>4.0000000000040004E-5</v>
      </c>
      <c r="M146" s="6">
        <v>4.1650799554797299E-4</v>
      </c>
    </row>
    <row r="147" spans="1:13">
      <c r="A147" s="22" t="s">
        <v>347</v>
      </c>
      <c r="B147" s="22">
        <v>1</v>
      </c>
      <c r="C147" s="22" t="s">
        <v>6</v>
      </c>
      <c r="D147" s="23">
        <v>460.03699999999998</v>
      </c>
      <c r="E147" s="6">
        <v>0.70838599999999996</v>
      </c>
      <c r="F147" s="22">
        <v>9</v>
      </c>
      <c r="G147" s="96">
        <v>10478</v>
      </c>
      <c r="H147" s="22">
        <v>20</v>
      </c>
      <c r="I147" s="97">
        <v>0.23300000000000001</v>
      </c>
      <c r="J147" s="6">
        <v>0.708399</v>
      </c>
      <c r="K147" s="6">
        <v>0.70840499999999995</v>
      </c>
      <c r="L147" s="6">
        <v>1.3000000000040757E-5</v>
      </c>
      <c r="M147" s="6">
        <v>1.30329028061134E-4</v>
      </c>
    </row>
    <row r="148" spans="1:13">
      <c r="A148" s="22" t="s">
        <v>348</v>
      </c>
      <c r="B148" s="22">
        <v>4</v>
      </c>
      <c r="C148" s="22" t="s">
        <v>6</v>
      </c>
      <c r="D148" s="23">
        <v>459.74</v>
      </c>
      <c r="E148" s="6">
        <v>0.708403</v>
      </c>
      <c r="F148" s="22">
        <v>7</v>
      </c>
      <c r="G148" s="96">
        <v>9808.587045011087</v>
      </c>
      <c r="H148" s="22">
        <v>11</v>
      </c>
      <c r="I148" s="97">
        <v>0.25600000000000001</v>
      </c>
      <c r="J148" s="6">
        <v>0.70841600000000005</v>
      </c>
      <c r="K148" s="6">
        <v>0.70840499999999995</v>
      </c>
      <c r="L148" s="6">
        <v>3.0000000000085514E-5</v>
      </c>
      <c r="M148" s="6">
        <v>2.19244219731337E-4</v>
      </c>
    </row>
    <row r="149" spans="1:13">
      <c r="A149" s="22"/>
      <c r="C149" s="22"/>
      <c r="D149" s="100" t="s">
        <v>202</v>
      </c>
      <c r="E149" s="22">
        <v>137</v>
      </c>
      <c r="F149" s="22"/>
      <c r="G149" s="96"/>
      <c r="H149" s="22"/>
      <c r="I149" s="97"/>
      <c r="J149" s="6"/>
      <c r="K149" s="22"/>
      <c r="L149" s="6"/>
      <c r="M149" s="6"/>
    </row>
    <row r="150" spans="1:13">
      <c r="A150" s="22"/>
      <c r="B150" s="22"/>
      <c r="C150" s="22"/>
      <c r="D150" s="22"/>
      <c r="E150" s="6"/>
      <c r="F150" s="22"/>
      <c r="G150" s="96"/>
      <c r="H150" s="22"/>
      <c r="I150" s="97"/>
      <c r="J150" s="6"/>
      <c r="K150" s="22"/>
      <c r="L150" s="6"/>
      <c r="M150" s="6"/>
    </row>
    <row r="151" spans="1:13">
      <c r="A151" s="83" t="s">
        <v>350</v>
      </c>
      <c r="C151" s="22"/>
      <c r="D151" s="22"/>
      <c r="E151" s="22"/>
      <c r="J151" s="91"/>
    </row>
    <row r="152" spans="1:13">
      <c r="A152" s="83" t="s">
        <v>351</v>
      </c>
      <c r="C152" s="22"/>
      <c r="D152" s="22"/>
      <c r="E152" s="22"/>
      <c r="J152" s="91"/>
      <c r="L152" s="91"/>
      <c r="M152" s="91"/>
    </row>
    <row r="153" spans="1:13">
      <c r="C153" s="22"/>
      <c r="D153" s="22"/>
      <c r="E153" s="22"/>
      <c r="J153" s="91"/>
    </row>
    <row r="154" spans="1:13">
      <c r="C154" s="22"/>
      <c r="D154" s="22"/>
      <c r="E154" s="22"/>
      <c r="J154" s="91"/>
    </row>
    <row r="155" spans="1:13">
      <c r="C155" s="22"/>
      <c r="D155" s="22"/>
      <c r="E155" s="22"/>
      <c r="F155" s="77" t="s">
        <v>74</v>
      </c>
      <c r="G155" s="78"/>
      <c r="H155" s="78" t="s">
        <v>75</v>
      </c>
      <c r="I155" s="79">
        <v>108</v>
      </c>
      <c r="J155" s="91"/>
    </row>
    <row r="156" spans="1:13">
      <c r="C156" s="22"/>
      <c r="D156" s="22"/>
      <c r="E156" s="22"/>
      <c r="F156" s="81"/>
      <c r="G156" s="82"/>
      <c r="H156" s="4" t="s">
        <v>76</v>
      </c>
      <c r="I156" s="84">
        <v>134</v>
      </c>
      <c r="J156" s="91"/>
    </row>
    <row r="157" spans="1:13">
      <c r="C157" s="22"/>
      <c r="D157" s="22"/>
      <c r="E157" s="22"/>
      <c r="F157" s="81"/>
      <c r="G157" s="82"/>
      <c r="H157" s="4" t="s">
        <v>77</v>
      </c>
      <c r="I157" s="84">
        <v>136</v>
      </c>
      <c r="J157" s="91"/>
    </row>
    <row r="158" spans="1:13">
      <c r="C158" s="22"/>
      <c r="D158" s="22"/>
      <c r="E158" s="22"/>
      <c r="F158" s="81"/>
      <c r="G158" s="82"/>
      <c r="H158" s="4" t="s">
        <v>78</v>
      </c>
      <c r="I158" s="84">
        <v>136</v>
      </c>
      <c r="J158" s="91"/>
    </row>
    <row r="159" spans="1:13">
      <c r="C159" s="22"/>
      <c r="D159" s="22"/>
      <c r="E159" s="22"/>
      <c r="F159" s="85"/>
      <c r="G159" s="86"/>
      <c r="H159" s="87" t="s">
        <v>79</v>
      </c>
      <c r="I159" s="88">
        <v>136</v>
      </c>
      <c r="J159" s="91"/>
    </row>
    <row r="160" spans="1:13">
      <c r="C160" s="22"/>
      <c r="D160" s="22"/>
      <c r="E160" s="22"/>
      <c r="F160" s="101"/>
      <c r="G160" s="101"/>
      <c r="H160" s="101"/>
      <c r="I160" s="101"/>
      <c r="J160" s="91"/>
    </row>
    <row r="161" spans="3:10">
      <c r="C161" s="22"/>
      <c r="D161" s="22"/>
      <c r="E161" s="22"/>
      <c r="J161" s="91"/>
    </row>
  </sheetData>
  <mergeCells count="1">
    <mergeCell ref="A102:H102"/>
  </mergeCells>
  <phoneticPr fontId="33" type="noConversion"/>
  <pageMargins left="0.75" right="0.75" top="1" bottom="1" header="0.5" footer="0.5"/>
  <pageSetup scale="61" orientation="portrait" horizontalDpi="4294967292" verticalDpi="4294967292"/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K26" sqref="K26"/>
    </sheetView>
  </sheetViews>
  <sheetFormatPr baseColWidth="10" defaultRowHeight="15" x14ac:dyDescent="0"/>
  <cols>
    <col min="9" max="9" width="16.83203125" customWidth="1"/>
  </cols>
  <sheetData>
    <row r="1" spans="1:23" ht="25" customHeight="1">
      <c r="A1" s="1" t="s">
        <v>474</v>
      </c>
    </row>
    <row r="2" spans="1:23" ht="25" customHeight="1">
      <c r="A2" s="8" t="s">
        <v>475</v>
      </c>
    </row>
    <row r="3" spans="1:23" ht="40" customHeight="1">
      <c r="A3" s="9" t="s">
        <v>9</v>
      </c>
      <c r="B3" s="10" t="s">
        <v>80</v>
      </c>
      <c r="C3" s="10" t="s">
        <v>0</v>
      </c>
      <c r="D3" s="50" t="s">
        <v>476</v>
      </c>
      <c r="E3" s="9" t="s">
        <v>1</v>
      </c>
      <c r="F3" s="14" t="s">
        <v>10</v>
      </c>
      <c r="G3" s="13" t="s">
        <v>477</v>
      </c>
      <c r="H3" s="13" t="s">
        <v>2</v>
      </c>
      <c r="I3" s="16" t="s">
        <v>478</v>
      </c>
      <c r="J3" s="13"/>
      <c r="K3" s="9"/>
      <c r="L3" s="10"/>
      <c r="M3" s="10"/>
      <c r="N3" s="11"/>
      <c r="O3" s="50"/>
      <c r="P3" s="9"/>
      <c r="Q3" s="51"/>
      <c r="R3" s="9"/>
      <c r="S3" s="92"/>
      <c r="T3" s="13"/>
      <c r="U3" s="13"/>
      <c r="V3" s="16"/>
      <c r="W3" s="9"/>
    </row>
    <row r="4" spans="1:23" ht="16" thickBot="1">
      <c r="A4" s="29" t="s">
        <v>358</v>
      </c>
      <c r="B4" s="29"/>
      <c r="C4" s="29"/>
      <c r="D4" s="29"/>
      <c r="E4" s="29"/>
      <c r="F4" s="29"/>
      <c r="G4" s="29"/>
      <c r="H4" s="29"/>
      <c r="I4" s="29"/>
    </row>
    <row r="5" spans="1:23">
      <c r="A5" s="73" t="s">
        <v>359</v>
      </c>
      <c r="B5" s="2">
        <v>-235</v>
      </c>
      <c r="C5" s="234">
        <v>467.6853945505618</v>
      </c>
      <c r="D5" s="4">
        <v>0.70869499999999996</v>
      </c>
      <c r="E5" s="2">
        <v>8</v>
      </c>
      <c r="F5" s="2">
        <v>744</v>
      </c>
      <c r="G5" s="4">
        <v>0.708708</v>
      </c>
      <c r="H5" s="26">
        <v>0.70872299999999999</v>
      </c>
      <c r="I5" s="26">
        <v>-1.49999999999872E-5</v>
      </c>
    </row>
    <row r="6" spans="1:23">
      <c r="A6" s="73" t="s">
        <v>360</v>
      </c>
      <c r="B6" s="2">
        <v>-230.5</v>
      </c>
      <c r="C6" s="234">
        <v>467.58346424157304</v>
      </c>
      <c r="D6" s="4">
        <v>0.708758</v>
      </c>
      <c r="E6" s="2">
        <v>20</v>
      </c>
      <c r="F6" s="2">
        <v>410</v>
      </c>
      <c r="G6" s="4">
        <v>0.70877100000000004</v>
      </c>
      <c r="H6" s="26">
        <v>0.70872299999999999</v>
      </c>
      <c r="I6" s="26">
        <v>4.8000000000048004E-5</v>
      </c>
    </row>
    <row r="7" spans="1:23">
      <c r="A7" s="73" t="s">
        <v>361</v>
      </c>
      <c r="B7" s="2">
        <v>-200.5</v>
      </c>
      <c r="C7" s="234">
        <v>466.90392884831459</v>
      </c>
      <c r="D7" s="4">
        <v>0.70875699999999997</v>
      </c>
      <c r="E7" s="2">
        <v>12</v>
      </c>
      <c r="F7" s="2">
        <v>414</v>
      </c>
      <c r="G7" s="4">
        <v>0.70877000000000001</v>
      </c>
      <c r="H7" s="26">
        <v>0.70871800000000007</v>
      </c>
      <c r="I7" s="26">
        <v>5.1999999999940982E-5</v>
      </c>
    </row>
    <row r="8" spans="1:23">
      <c r="A8" s="73" t="s">
        <v>355</v>
      </c>
      <c r="B8" s="2">
        <v>274</v>
      </c>
      <c r="C8" s="234">
        <v>455.5186875</v>
      </c>
      <c r="D8" s="4">
        <v>0.70819100000000001</v>
      </c>
      <c r="E8" s="2">
        <v>90</v>
      </c>
      <c r="F8" s="24" t="s">
        <v>362</v>
      </c>
      <c r="G8" s="4">
        <v>0.70820400000000006</v>
      </c>
      <c r="H8" s="26">
        <v>0.708148</v>
      </c>
      <c r="I8" s="26">
        <v>5.6000000000056005E-5</v>
      </c>
    </row>
    <row r="9" spans="1:23">
      <c r="B9" s="235"/>
      <c r="C9" s="234"/>
      <c r="D9" s="235"/>
      <c r="E9" s="236"/>
      <c r="F9" s="2"/>
      <c r="G9" s="2"/>
      <c r="H9" s="26"/>
      <c r="I9" s="26"/>
    </row>
    <row r="10" spans="1:23" ht="16" thickBot="1">
      <c r="A10" s="29" t="s">
        <v>363</v>
      </c>
      <c r="B10" s="93"/>
      <c r="C10" s="93"/>
      <c r="D10" s="93"/>
      <c r="E10" s="93"/>
      <c r="F10" s="93"/>
      <c r="G10" s="93"/>
      <c r="H10" s="93"/>
      <c r="I10" s="93"/>
    </row>
    <row r="11" spans="1:23">
      <c r="A11" s="73" t="s">
        <v>364</v>
      </c>
      <c r="B11" s="24">
        <v>612</v>
      </c>
      <c r="C11" s="234">
        <v>472.95037647058825</v>
      </c>
      <c r="D11" s="26">
        <v>0.70893899999999999</v>
      </c>
      <c r="E11" s="24">
        <v>13</v>
      </c>
      <c r="F11" s="24">
        <v>440</v>
      </c>
      <c r="G11" s="4">
        <v>0.70895200000000003</v>
      </c>
      <c r="H11" s="26">
        <v>0.70881900000000009</v>
      </c>
      <c r="I11" s="26">
        <v>1.3299999999993872E-4</v>
      </c>
    </row>
    <row r="12" spans="1:23">
      <c r="A12" s="73" t="s">
        <v>357</v>
      </c>
      <c r="B12" s="24">
        <v>1037.5</v>
      </c>
      <c r="C12" s="234">
        <v>466.07962263011672</v>
      </c>
      <c r="D12" s="26">
        <v>0.70938800000000002</v>
      </c>
      <c r="E12" s="24">
        <v>54</v>
      </c>
      <c r="F12" s="24">
        <v>383</v>
      </c>
      <c r="G12" s="4">
        <v>0.70940100000000006</v>
      </c>
      <c r="H12" s="26">
        <v>0.70882600000000007</v>
      </c>
      <c r="I12" s="26">
        <v>5.7499999999999218E-4</v>
      </c>
    </row>
    <row r="13" spans="1:23">
      <c r="A13" s="73" t="s">
        <v>365</v>
      </c>
      <c r="B13" s="24">
        <v>1220</v>
      </c>
      <c r="C13" s="234">
        <v>463.58817241379307</v>
      </c>
      <c r="D13" s="26">
        <v>0.70860500000000004</v>
      </c>
      <c r="E13" s="24">
        <v>28</v>
      </c>
      <c r="F13" s="24">
        <v>455</v>
      </c>
      <c r="G13" s="4">
        <v>0.70861800000000008</v>
      </c>
      <c r="H13" s="26">
        <v>0.70872800000000002</v>
      </c>
      <c r="I13" s="26">
        <v>-1.0999999999994348E-4</v>
      </c>
    </row>
    <row r="15" spans="1:23">
      <c r="A15" s="104" t="s">
        <v>366</v>
      </c>
      <c r="E15" s="105"/>
    </row>
    <row r="16" spans="1:23">
      <c r="A16" s="104" t="s">
        <v>479</v>
      </c>
      <c r="E16" s="105"/>
    </row>
    <row r="17" spans="1:5">
      <c r="A17" s="104" t="s">
        <v>480</v>
      </c>
      <c r="E17" s="105"/>
    </row>
    <row r="18" spans="1:5">
      <c r="A18" s="107"/>
      <c r="E18" s="105"/>
    </row>
    <row r="19" spans="1:5">
      <c r="A19" s="107"/>
    </row>
    <row r="20" spans="1:5">
      <c r="A20" s="107"/>
    </row>
  </sheetData>
  <phoneticPr fontId="33" type="noConversion"/>
  <pageMargins left="0.75" right="0.75" top="1" bottom="1" header="0.5" footer="0.5"/>
  <pageSetup scale="73" orientation="portrait" horizontalDpi="4294967292" verticalDpi="4294967292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E23" sqref="E23"/>
    </sheetView>
  </sheetViews>
  <sheetFormatPr baseColWidth="10" defaultRowHeight="15" x14ac:dyDescent="0"/>
  <cols>
    <col min="2" max="2" width="12.1640625" customWidth="1"/>
    <col min="3" max="3" width="15.5" customWidth="1"/>
    <col min="5" max="5" width="21" customWidth="1"/>
  </cols>
  <sheetData>
    <row r="1" spans="1:5" ht="25" customHeight="1">
      <c r="A1" s="1" t="s">
        <v>481</v>
      </c>
      <c r="B1" s="1"/>
      <c r="C1" s="1"/>
      <c r="D1" s="1"/>
      <c r="E1" s="1"/>
    </row>
    <row r="2" spans="1:5" ht="25" customHeight="1">
      <c r="A2" s="8" t="s">
        <v>367</v>
      </c>
      <c r="B2" s="8"/>
      <c r="C2" s="8"/>
      <c r="D2" s="7"/>
      <c r="E2" s="7"/>
    </row>
    <row r="3" spans="1:5" ht="39" customHeight="1" thickBot="1">
      <c r="A3" s="109" t="s">
        <v>9</v>
      </c>
      <c r="B3" s="110" t="s">
        <v>368</v>
      </c>
      <c r="C3" s="111" t="s">
        <v>1</v>
      </c>
      <c r="D3" s="112" t="s">
        <v>10</v>
      </c>
      <c r="E3" s="111" t="s">
        <v>369</v>
      </c>
    </row>
    <row r="4" spans="1:5" ht="16" thickTop="1">
      <c r="A4" s="113" t="s">
        <v>370</v>
      </c>
      <c r="B4" s="113"/>
      <c r="C4" s="114"/>
      <c r="D4" s="114"/>
      <c r="E4" s="114"/>
    </row>
    <row r="5" spans="1:5">
      <c r="A5" s="115" t="s">
        <v>371</v>
      </c>
      <c r="B5" s="6">
        <v>0.70901899999999995</v>
      </c>
      <c r="C5" s="22">
        <v>10</v>
      </c>
      <c r="D5" s="96">
        <v>145</v>
      </c>
      <c r="E5" s="6">
        <v>-1.9000000000000001E-5</v>
      </c>
    </row>
    <row r="6" spans="1:5">
      <c r="A6" s="115" t="s">
        <v>372</v>
      </c>
      <c r="B6" s="6">
        <v>0.70903799999999995</v>
      </c>
      <c r="C6" s="22">
        <v>9</v>
      </c>
      <c r="D6" s="96">
        <v>128</v>
      </c>
      <c r="E6" s="6">
        <v>0</v>
      </c>
    </row>
    <row r="7" spans="1:5">
      <c r="A7" s="115" t="s">
        <v>373</v>
      </c>
      <c r="B7" s="6">
        <v>0.70905499999999999</v>
      </c>
      <c r="C7" s="22">
        <v>11</v>
      </c>
      <c r="D7" s="96">
        <v>66</v>
      </c>
      <c r="E7" s="6">
        <v>1.7E-5</v>
      </c>
    </row>
    <row r="8" spans="1:5">
      <c r="A8" s="115" t="s">
        <v>374</v>
      </c>
      <c r="B8" s="6">
        <v>0.70908000000000004</v>
      </c>
      <c r="C8" s="22">
        <v>13</v>
      </c>
      <c r="D8" s="96">
        <v>143</v>
      </c>
      <c r="E8" s="6">
        <v>4.1999999999999998E-5</v>
      </c>
    </row>
    <row r="9" spans="1:5">
      <c r="A9" s="115" t="s">
        <v>375</v>
      </c>
      <c r="B9" s="6">
        <v>0.709032</v>
      </c>
      <c r="C9" s="22">
        <v>8</v>
      </c>
      <c r="D9" s="96">
        <v>205</v>
      </c>
      <c r="E9" s="6">
        <v>-6.0000000000000002E-6</v>
      </c>
    </row>
    <row r="10" spans="1:5" ht="16" thickBot="1">
      <c r="A10" s="117" t="s">
        <v>376</v>
      </c>
      <c r="B10" s="118">
        <v>0.70903000000000005</v>
      </c>
      <c r="C10" s="119">
        <v>9</v>
      </c>
      <c r="D10" s="120">
        <v>155</v>
      </c>
      <c r="E10" s="118">
        <v>-7.9999999999999996E-6</v>
      </c>
    </row>
    <row r="11" spans="1:5" ht="16" thickTop="1">
      <c r="A11" s="113" t="s">
        <v>377</v>
      </c>
      <c r="B11" s="113"/>
      <c r="C11" s="22"/>
      <c r="D11" s="96"/>
      <c r="E11" s="6"/>
    </row>
    <row r="12" spans="1:5">
      <c r="A12" s="115" t="s">
        <v>378</v>
      </c>
      <c r="B12" s="22">
        <v>0.70998300000000003</v>
      </c>
      <c r="C12" s="22">
        <v>8</v>
      </c>
      <c r="D12" s="96">
        <v>170</v>
      </c>
      <c r="E12" s="6">
        <v>-5.0600000000000005E-4</v>
      </c>
    </row>
    <row r="13" spans="1:5">
      <c r="A13" s="115" t="s">
        <v>379</v>
      </c>
      <c r="B13" s="22">
        <v>0.70999100000000004</v>
      </c>
      <c r="C13" s="22">
        <v>10</v>
      </c>
      <c r="D13" s="96">
        <v>159</v>
      </c>
      <c r="E13" s="6">
        <v>-4.9799999999999996E-4</v>
      </c>
    </row>
    <row r="14" spans="1:5">
      <c r="A14" s="115" t="s">
        <v>380</v>
      </c>
      <c r="B14" s="22">
        <v>0.71010200000000001</v>
      </c>
      <c r="C14" s="22">
        <v>12</v>
      </c>
      <c r="D14" s="96">
        <v>72</v>
      </c>
      <c r="E14" s="6">
        <v>-3.8699999999999997E-4</v>
      </c>
    </row>
    <row r="15" spans="1:5">
      <c r="A15" s="115" t="s">
        <v>381</v>
      </c>
      <c r="B15" s="22">
        <v>0.70983099999999999</v>
      </c>
      <c r="C15" s="22">
        <v>9</v>
      </c>
      <c r="D15" s="96">
        <v>160</v>
      </c>
      <c r="E15" s="6">
        <v>-6.5799999999999995E-4</v>
      </c>
    </row>
    <row r="16" spans="1:5">
      <c r="A16" s="115" t="s">
        <v>382</v>
      </c>
      <c r="B16" s="22">
        <v>0.70991899999999997</v>
      </c>
      <c r="C16" s="22">
        <v>8</v>
      </c>
      <c r="D16" s="96">
        <v>235</v>
      </c>
      <c r="E16" s="6">
        <v>-5.6999999999999998E-4</v>
      </c>
    </row>
    <row r="17" spans="1:5" ht="16" thickBot="1">
      <c r="A17" s="117" t="s">
        <v>383</v>
      </c>
      <c r="B17" s="118">
        <v>0.70983399999999996</v>
      </c>
      <c r="C17" s="119">
        <v>10</v>
      </c>
      <c r="D17" s="120">
        <v>159</v>
      </c>
      <c r="E17" s="118">
        <v>-6.5499999999999998E-4</v>
      </c>
    </row>
    <row r="18" spans="1:5" ht="16" thickTop="1">
      <c r="A18" s="113" t="s">
        <v>384</v>
      </c>
      <c r="B18" s="113"/>
      <c r="C18" s="22"/>
      <c r="D18" s="96"/>
      <c r="E18" s="6"/>
    </row>
    <row r="19" spans="1:5">
      <c r="A19" s="115" t="s">
        <v>385</v>
      </c>
      <c r="B19" s="22">
        <v>0.70922099999999999</v>
      </c>
      <c r="C19" s="22">
        <v>9</v>
      </c>
      <c r="D19" s="96">
        <v>232</v>
      </c>
      <c r="E19" s="6">
        <v>1.05E-4</v>
      </c>
    </row>
    <row r="20" spans="1:5">
      <c r="A20" s="115" t="s">
        <v>386</v>
      </c>
      <c r="B20" s="22">
        <v>0.70921199999999995</v>
      </c>
      <c r="C20" s="22">
        <v>9</v>
      </c>
      <c r="D20" s="96">
        <v>201</v>
      </c>
      <c r="E20" s="6">
        <v>9.6000000000000002E-5</v>
      </c>
    </row>
    <row r="21" spans="1:5">
      <c r="A21" s="115" t="s">
        <v>387</v>
      </c>
      <c r="B21" s="22">
        <v>0.70933400000000002</v>
      </c>
      <c r="C21" s="22">
        <v>11</v>
      </c>
      <c r="D21" s="96">
        <v>55</v>
      </c>
      <c r="E21" s="6">
        <v>2.1800000000000001E-4</v>
      </c>
    </row>
    <row r="22" spans="1:5">
      <c r="A22" s="115" t="s">
        <v>388</v>
      </c>
      <c r="B22" s="22">
        <v>0.70915499999999998</v>
      </c>
      <c r="C22" s="22">
        <v>10</v>
      </c>
      <c r="D22" s="96">
        <v>149</v>
      </c>
      <c r="E22" s="6">
        <v>3.8999999999999999E-5</v>
      </c>
    </row>
    <row r="23" spans="1:5">
      <c r="A23" s="115" t="s">
        <v>389</v>
      </c>
      <c r="B23" s="22">
        <v>0.70915600000000001</v>
      </c>
      <c r="C23" s="22">
        <v>8</v>
      </c>
      <c r="D23" s="96">
        <v>307</v>
      </c>
      <c r="E23" s="6">
        <v>4.0000000000000003E-5</v>
      </c>
    </row>
    <row r="24" spans="1:5" ht="16" thickBot="1">
      <c r="A24" s="117" t="s">
        <v>390</v>
      </c>
      <c r="B24" s="118">
        <v>0.70912699999999995</v>
      </c>
      <c r="C24" s="119">
        <v>12</v>
      </c>
      <c r="D24" s="120">
        <v>158</v>
      </c>
      <c r="E24" s="118">
        <v>1.1E-5</v>
      </c>
    </row>
    <row r="25" spans="1:5" ht="16" thickTop="1">
      <c r="A25" s="115"/>
      <c r="B25" s="23"/>
      <c r="C25" s="6"/>
      <c r="D25" s="22"/>
      <c r="E25" s="96"/>
    </row>
    <row r="26" spans="1:5">
      <c r="A26" s="7" t="s">
        <v>391</v>
      </c>
      <c r="B26" s="7"/>
      <c r="C26" s="7"/>
      <c r="D26" s="22"/>
      <c r="E26" s="96"/>
    </row>
    <row r="27" spans="1:5">
      <c r="A27" s="7" t="s">
        <v>392</v>
      </c>
      <c r="B27" s="7"/>
      <c r="C27" s="7"/>
      <c r="D27" s="7"/>
      <c r="E27" s="96"/>
    </row>
    <row r="28" spans="1:5">
      <c r="A28" s="7" t="s">
        <v>393</v>
      </c>
      <c r="B28" s="7"/>
      <c r="C28" s="7"/>
      <c r="D28" s="7"/>
      <c r="E28" s="96"/>
    </row>
    <row r="29" spans="1:5">
      <c r="A29" s="7" t="s">
        <v>394</v>
      </c>
      <c r="B29" s="7"/>
      <c r="C29" s="7"/>
      <c r="D29" s="7"/>
      <c r="E29" s="7"/>
    </row>
    <row r="30" spans="1:5">
      <c r="A30" s="7" t="s">
        <v>395</v>
      </c>
      <c r="B30" s="7"/>
      <c r="C30" s="7"/>
      <c r="D30" s="7"/>
      <c r="E30" s="7"/>
    </row>
    <row r="31" spans="1:5">
      <c r="A31" s="7" t="s">
        <v>396</v>
      </c>
      <c r="B31" s="7"/>
      <c r="C31" s="7"/>
      <c r="D31" s="7"/>
      <c r="E31" s="7"/>
    </row>
    <row r="32" spans="1:5">
      <c r="A32" s="7"/>
      <c r="B32" s="7"/>
      <c r="C32" s="7"/>
      <c r="D32" s="7"/>
      <c r="E32" s="7"/>
    </row>
    <row r="33" spans="1:5">
      <c r="A33" s="7"/>
      <c r="B33" s="7"/>
      <c r="C33" s="7"/>
      <c r="D33" s="7"/>
      <c r="E33" s="7"/>
    </row>
  </sheetData>
  <phoneticPr fontId="3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29" sqref="H29"/>
    </sheetView>
  </sheetViews>
  <sheetFormatPr baseColWidth="10" defaultRowHeight="15" x14ac:dyDescent="0"/>
  <cols>
    <col min="3" max="3" width="16.5" customWidth="1"/>
    <col min="4" max="4" width="12.33203125" customWidth="1"/>
    <col min="5" max="5" width="21" customWidth="1"/>
    <col min="7" max="7" width="19.1640625" customWidth="1"/>
    <col min="8" max="8" width="22.83203125" customWidth="1"/>
  </cols>
  <sheetData>
    <row r="1" spans="1:8" ht="26" customHeight="1">
      <c r="A1" s="1" t="s">
        <v>482</v>
      </c>
    </row>
    <row r="2" spans="1:8" ht="40" customHeight="1">
      <c r="A2" s="9" t="s">
        <v>352</v>
      </c>
      <c r="B2" s="12" t="s">
        <v>397</v>
      </c>
      <c r="C2" s="9" t="s">
        <v>1</v>
      </c>
      <c r="D2" s="12" t="s">
        <v>398</v>
      </c>
      <c r="E2" s="15" t="s">
        <v>399</v>
      </c>
      <c r="F2" s="15" t="s">
        <v>2</v>
      </c>
      <c r="G2" s="16" t="s">
        <v>3</v>
      </c>
      <c r="H2" s="15" t="s">
        <v>400</v>
      </c>
    </row>
    <row r="3" spans="1:8" ht="16" thickBot="1">
      <c r="A3" s="29" t="s">
        <v>356</v>
      </c>
      <c r="B3" s="93"/>
      <c r="C3" s="93"/>
      <c r="D3" s="93"/>
      <c r="E3" s="93"/>
      <c r="F3" s="93"/>
      <c r="G3" s="93"/>
      <c r="H3" s="93"/>
    </row>
    <row r="4" spans="1:8">
      <c r="A4" s="73" t="s">
        <v>401</v>
      </c>
      <c r="B4" s="26">
        <v>0.70932499999999998</v>
      </c>
      <c r="C4" s="24">
        <v>12</v>
      </c>
      <c r="D4" s="26">
        <v>0.70903799999999995</v>
      </c>
      <c r="E4" s="26">
        <f t="shared" ref="E4:E9" si="0">B4-D4</f>
        <v>2.8700000000003723E-4</v>
      </c>
      <c r="F4" s="26">
        <v>0.70902900000000002</v>
      </c>
      <c r="G4" s="26">
        <v>8.9999999999257341E-6</v>
      </c>
      <c r="H4" s="6">
        <v>2.9599999999996296E-4</v>
      </c>
    </row>
    <row r="5" spans="1:8">
      <c r="A5" s="73" t="s">
        <v>402</v>
      </c>
      <c r="B5" s="26">
        <v>0.71043699999999999</v>
      </c>
      <c r="C5" s="24">
        <v>13</v>
      </c>
      <c r="D5" s="26">
        <v>0.71061799999999997</v>
      </c>
      <c r="E5" s="26">
        <f t="shared" si="0"/>
        <v>-1.8099999999998673E-4</v>
      </c>
      <c r="F5" s="26">
        <v>0.70902600000000005</v>
      </c>
      <c r="G5" s="26">
        <v>1.5919999999999268E-3</v>
      </c>
      <c r="H5" s="6">
        <v>1.4109999999999401E-3</v>
      </c>
    </row>
    <row r="6" spans="1:8">
      <c r="A6" s="73" t="s">
        <v>403</v>
      </c>
      <c r="B6" s="26">
        <v>0.70963500000000002</v>
      </c>
      <c r="C6" s="24">
        <v>15</v>
      </c>
      <c r="D6" s="26">
        <v>0.70914600000000005</v>
      </c>
      <c r="E6" s="26">
        <f t="shared" si="0"/>
        <v>4.8899999999996169E-4</v>
      </c>
      <c r="F6" s="26">
        <v>0.70887600000000006</v>
      </c>
      <c r="G6" s="26">
        <v>2.6999999999999247E-4</v>
      </c>
      <c r="H6" s="6">
        <v>7.5899999999995416E-4</v>
      </c>
    </row>
    <row r="7" spans="1:8">
      <c r="A7" s="73" t="s">
        <v>404</v>
      </c>
      <c r="B7" s="26">
        <v>0.71967899999999996</v>
      </c>
      <c r="C7" s="24">
        <v>12</v>
      </c>
      <c r="D7" s="26">
        <v>0.70955999999999997</v>
      </c>
      <c r="E7" s="26">
        <f t="shared" si="0"/>
        <v>1.0118999999999989E-2</v>
      </c>
      <c r="F7" s="26">
        <v>0.70882600000000007</v>
      </c>
      <c r="G7" s="26">
        <v>7.339999999999014E-4</v>
      </c>
      <c r="H7" s="6">
        <v>1.0852999999999891E-2</v>
      </c>
    </row>
    <row r="8" spans="1:8">
      <c r="A8" s="73" t="s">
        <v>405</v>
      </c>
      <c r="B8" s="26">
        <v>0.70927399999999996</v>
      </c>
      <c r="C8" s="24">
        <v>9</v>
      </c>
      <c r="D8" s="26">
        <v>0.70871096341663575</v>
      </c>
      <c r="E8" s="26">
        <f t="shared" si="0"/>
        <v>5.6303658336420703E-4</v>
      </c>
      <c r="F8" s="26">
        <v>0.70875400000000011</v>
      </c>
      <c r="G8" s="26">
        <v>-4.303658336435312E-5</v>
      </c>
      <c r="H8" s="6">
        <v>5.1999999999985391E-4</v>
      </c>
    </row>
    <row r="9" spans="1:8">
      <c r="A9" s="73" t="s">
        <v>406</v>
      </c>
      <c r="B9" s="26">
        <v>0.71845400000000004</v>
      </c>
      <c r="C9" s="24">
        <v>27</v>
      </c>
      <c r="D9" s="26">
        <v>0.70890293093547818</v>
      </c>
      <c r="E9" s="26">
        <f t="shared" si="0"/>
        <v>9.5510690645218554E-3</v>
      </c>
      <c r="F9" s="26">
        <v>0.70873400000000009</v>
      </c>
      <c r="G9" s="26">
        <v>1.6893093547809546E-4</v>
      </c>
      <c r="H9" s="6">
        <v>9.7199999999999509E-3</v>
      </c>
    </row>
    <row r="10" spans="1:8">
      <c r="A10" s="73"/>
      <c r="B10" s="26"/>
      <c r="C10" s="24"/>
      <c r="D10" s="26"/>
      <c r="E10" s="26"/>
      <c r="F10" s="26"/>
      <c r="G10" s="26"/>
      <c r="H10" s="6"/>
    </row>
    <row r="11" spans="1:8" ht="16" thickBot="1">
      <c r="A11" s="29" t="s">
        <v>407</v>
      </c>
      <c r="B11" s="93"/>
      <c r="C11" s="30"/>
      <c r="D11" s="93"/>
      <c r="E11" s="93"/>
      <c r="F11" s="93"/>
      <c r="G11" s="93"/>
      <c r="H11" s="121"/>
    </row>
    <row r="12" spans="1:8">
      <c r="A12" s="2">
        <v>402</v>
      </c>
      <c r="B12" s="4">
        <v>0.737904</v>
      </c>
      <c r="C12" s="2">
        <v>21</v>
      </c>
      <c r="D12" s="4">
        <v>0.70826599999999995</v>
      </c>
      <c r="E12" s="4">
        <f>B12-D12</f>
        <v>2.9638000000000053E-2</v>
      </c>
      <c r="F12" s="26">
        <v>0.70817600000000003</v>
      </c>
      <c r="G12" s="26">
        <v>8.9999999999923475E-5</v>
      </c>
      <c r="H12" s="6">
        <v>2.9727999999999977E-2</v>
      </c>
    </row>
    <row r="13" spans="1:8">
      <c r="A13" s="2">
        <v>379.5</v>
      </c>
      <c r="B13" s="4">
        <v>0.720495</v>
      </c>
      <c r="C13" s="2">
        <v>32</v>
      </c>
      <c r="D13" s="4">
        <v>0.70842499999999997</v>
      </c>
      <c r="E13" s="4">
        <f>B13-D13</f>
        <v>1.2070000000000025E-2</v>
      </c>
      <c r="F13" s="26">
        <v>0.70831100000000013</v>
      </c>
      <c r="G13" s="26">
        <v>1.1399999999983645E-4</v>
      </c>
      <c r="H13" s="6">
        <v>1.2183999999999862E-2</v>
      </c>
    </row>
    <row r="14" spans="1:8">
      <c r="A14" s="237"/>
    </row>
    <row r="15" spans="1:8">
      <c r="A15" s="237" t="s">
        <v>408</v>
      </c>
    </row>
    <row r="16" spans="1:8">
      <c r="A16" s="237"/>
    </row>
    <row r="17" spans="1:1">
      <c r="A17" s="237"/>
    </row>
    <row r="18" spans="1:1">
      <c r="A18" s="237"/>
    </row>
  </sheetData>
  <phoneticPr fontId="33" type="noConversion"/>
  <pageMargins left="0.75" right="0.75" top="1" bottom="1" header="0.5" footer="0.5"/>
  <pageSetup scale="62" orientation="portrait" horizontalDpi="4294967292" verticalDpi="4294967292"/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K33" sqref="K33"/>
    </sheetView>
  </sheetViews>
  <sheetFormatPr baseColWidth="10" defaultRowHeight="15" x14ac:dyDescent="0"/>
  <cols>
    <col min="4" max="4" width="9.5" customWidth="1"/>
    <col min="7" max="7" width="28" customWidth="1"/>
  </cols>
  <sheetData>
    <row r="1" spans="1:7" ht="25" customHeight="1">
      <c r="A1" s="1" t="s">
        <v>507</v>
      </c>
    </row>
    <row r="2" spans="1:7" ht="25" customHeight="1">
      <c r="A2" s="8" t="s">
        <v>409</v>
      </c>
    </row>
    <row r="3" spans="1:7" ht="40" customHeight="1">
      <c r="A3" s="9" t="s">
        <v>352</v>
      </c>
      <c r="B3" s="10" t="s">
        <v>353</v>
      </c>
      <c r="C3" s="12" t="s">
        <v>410</v>
      </c>
      <c r="D3" s="13" t="s">
        <v>1</v>
      </c>
      <c r="E3" s="14" t="s">
        <v>354</v>
      </c>
      <c r="F3" s="12" t="s">
        <v>411</v>
      </c>
      <c r="G3" s="15" t="s">
        <v>508</v>
      </c>
    </row>
    <row r="4" spans="1:7" ht="16" thickBot="1">
      <c r="A4" s="29" t="s">
        <v>412</v>
      </c>
      <c r="B4" s="29"/>
      <c r="C4" s="29"/>
      <c r="D4" s="29"/>
      <c r="E4" s="29"/>
      <c r="F4" s="29"/>
      <c r="G4" s="29"/>
    </row>
    <row r="5" spans="1:7">
      <c r="A5" s="73" t="s">
        <v>413</v>
      </c>
      <c r="B5" s="122">
        <v>26</v>
      </c>
      <c r="C5" s="26">
        <v>0.70877900000000005</v>
      </c>
      <c r="D5" s="103">
        <v>14</v>
      </c>
      <c r="E5" s="123">
        <v>3872</v>
      </c>
      <c r="F5" s="26">
        <v>0.70869700000000002</v>
      </c>
      <c r="G5" s="6">
        <f>C5-F5</f>
        <v>8.2000000000026496E-5</v>
      </c>
    </row>
    <row r="6" spans="1:7">
      <c r="A6" s="73" t="s">
        <v>414</v>
      </c>
      <c r="B6" s="122">
        <v>184</v>
      </c>
      <c r="C6" s="26" t="s">
        <v>415</v>
      </c>
      <c r="D6" s="103" t="s">
        <v>415</v>
      </c>
      <c r="E6" s="123" t="s">
        <v>415</v>
      </c>
      <c r="F6" s="26" t="s">
        <v>415</v>
      </c>
      <c r="G6" s="6" t="s">
        <v>415</v>
      </c>
    </row>
    <row r="7" spans="1:7">
      <c r="A7" s="73"/>
      <c r="B7" s="122"/>
      <c r="C7" s="26"/>
      <c r="D7" s="103"/>
      <c r="E7" s="123"/>
      <c r="F7" s="26"/>
      <c r="G7" s="6"/>
    </row>
    <row r="8" spans="1:7" ht="16" thickBot="1">
      <c r="A8" s="29" t="s">
        <v>407</v>
      </c>
      <c r="B8" s="29"/>
      <c r="C8" s="29"/>
      <c r="D8" s="29"/>
      <c r="E8" s="29"/>
      <c r="F8" s="29"/>
      <c r="G8" s="29"/>
    </row>
    <row r="9" spans="1:7">
      <c r="A9" s="34" t="s">
        <v>416</v>
      </c>
      <c r="B9" s="23">
        <v>414.39</v>
      </c>
      <c r="C9" s="26">
        <v>0.70841500000000002</v>
      </c>
      <c r="D9" s="103">
        <v>52</v>
      </c>
      <c r="E9" s="123">
        <v>461</v>
      </c>
      <c r="F9" s="26">
        <v>0.708229</v>
      </c>
      <c r="G9" s="6">
        <f>C9-F9</f>
        <v>1.8600000000001948E-4</v>
      </c>
    </row>
    <row r="10" spans="1:7">
      <c r="A10" s="34" t="s">
        <v>417</v>
      </c>
      <c r="B10" s="23">
        <v>352.5</v>
      </c>
      <c r="C10" s="26">
        <v>0.70852099999999996</v>
      </c>
      <c r="D10" s="103">
        <v>15</v>
      </c>
      <c r="E10" s="123">
        <v>1591</v>
      </c>
      <c r="F10" s="26">
        <v>0.70844700000000005</v>
      </c>
      <c r="G10" s="6">
        <f>C10-F10</f>
        <v>7.3999999999907473E-5</v>
      </c>
    </row>
    <row r="11" spans="1:7">
      <c r="A11" s="34"/>
      <c r="B11" s="23"/>
      <c r="C11" s="26"/>
      <c r="D11" s="103"/>
      <c r="E11" s="123"/>
      <c r="F11" s="26"/>
      <c r="G11" s="6"/>
    </row>
    <row r="12" spans="1:7" ht="16" thickBot="1">
      <c r="A12" s="29" t="s">
        <v>418</v>
      </c>
      <c r="B12" s="29"/>
      <c r="C12" s="29"/>
      <c r="D12" s="29"/>
      <c r="E12" s="29"/>
      <c r="F12" s="29"/>
      <c r="G12" s="29"/>
    </row>
    <row r="13" spans="1:7">
      <c r="A13" s="34" t="s">
        <v>419</v>
      </c>
      <c r="B13" s="22">
        <v>240</v>
      </c>
      <c r="C13" s="26">
        <v>0.70851900000000001</v>
      </c>
      <c r="D13" s="103">
        <v>30</v>
      </c>
      <c r="E13" s="25">
        <v>4416</v>
      </c>
      <c r="F13" s="26">
        <v>0.70853699999999997</v>
      </c>
      <c r="G13" s="6">
        <f>C13-F13</f>
        <v>-1.799999999996249E-5</v>
      </c>
    </row>
    <row r="14" spans="1:7">
      <c r="A14" s="34" t="s">
        <v>420</v>
      </c>
      <c r="B14" s="22">
        <v>300</v>
      </c>
      <c r="C14" s="26">
        <v>0.70837700000000003</v>
      </c>
      <c r="D14" s="103">
        <v>15</v>
      </c>
      <c r="E14" s="25">
        <v>1321</v>
      </c>
      <c r="F14" s="26">
        <v>0.70842899999999998</v>
      </c>
      <c r="G14" s="6">
        <f>C14-F14</f>
        <v>-5.1999999999940982E-5</v>
      </c>
    </row>
    <row r="16" spans="1:7">
      <c r="A16" s="106" t="s">
        <v>421</v>
      </c>
    </row>
  </sheetData>
  <phoneticPr fontId="33" type="noConversion"/>
  <pageMargins left="0.75" right="0.75" top="1" bottom="1" header="0.5" footer="0.5"/>
  <pageSetup scale="88" orientation="portrait" horizontalDpi="4294967292" verticalDpi="4294967292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opLeftCell="M1" workbookViewId="0">
      <selection activeCell="W25" sqref="W25"/>
    </sheetView>
  </sheetViews>
  <sheetFormatPr baseColWidth="10" defaultRowHeight="15" x14ac:dyDescent="0"/>
  <sheetData>
    <row r="1" spans="1:22" ht="16">
      <c r="A1" s="108" t="s">
        <v>484</v>
      </c>
      <c r="G1" s="91"/>
      <c r="K1" s="91"/>
    </row>
    <row r="2" spans="1:22">
      <c r="A2" s="124"/>
      <c r="B2" s="125"/>
      <c r="C2" s="126" t="s">
        <v>422</v>
      </c>
      <c r="D2" s="127"/>
      <c r="E2" s="127"/>
      <c r="F2" s="128"/>
      <c r="G2" s="129" t="s">
        <v>423</v>
      </c>
      <c r="H2" s="127"/>
      <c r="I2" s="127"/>
      <c r="J2" s="128"/>
      <c r="K2" s="129" t="s">
        <v>424</v>
      </c>
      <c r="L2" s="127"/>
      <c r="M2" s="127"/>
      <c r="N2" s="127"/>
      <c r="O2" s="127" t="s">
        <v>425</v>
      </c>
      <c r="P2" s="127"/>
      <c r="Q2" s="127"/>
      <c r="R2" s="127"/>
      <c r="S2" s="130" t="s">
        <v>426</v>
      </c>
      <c r="T2" s="127"/>
      <c r="U2" s="127"/>
      <c r="V2" s="131"/>
    </row>
    <row r="3" spans="1:22">
      <c r="A3" s="132"/>
      <c r="B3" s="133"/>
      <c r="C3" s="134" t="s">
        <v>427</v>
      </c>
      <c r="D3" s="135"/>
      <c r="E3" s="135"/>
      <c r="F3" s="136"/>
      <c r="G3" s="137"/>
      <c r="H3" s="135"/>
      <c r="I3" s="135"/>
      <c r="J3" s="136"/>
      <c r="K3" s="137"/>
      <c r="L3" s="135"/>
      <c r="M3" s="135"/>
      <c r="N3" s="135"/>
      <c r="O3" s="135"/>
      <c r="P3" s="135"/>
      <c r="Q3" s="135"/>
      <c r="R3" s="135"/>
      <c r="S3" s="138" t="s">
        <v>428</v>
      </c>
      <c r="T3" s="135"/>
      <c r="U3" s="135"/>
      <c r="V3" s="139"/>
    </row>
    <row r="4" spans="1:22" ht="55" customHeight="1" thickBot="1">
      <c r="A4" s="140" t="s">
        <v>81</v>
      </c>
      <c r="B4" s="141" t="s">
        <v>429</v>
      </c>
      <c r="C4" s="142" t="s">
        <v>430</v>
      </c>
      <c r="D4" s="143" t="s">
        <v>431</v>
      </c>
      <c r="E4" s="144" t="s">
        <v>432</v>
      </c>
      <c r="F4" s="145" t="s">
        <v>433</v>
      </c>
      <c r="G4" s="146" t="s">
        <v>430</v>
      </c>
      <c r="H4" s="143" t="s">
        <v>431</v>
      </c>
      <c r="I4" s="147" t="s">
        <v>432</v>
      </c>
      <c r="J4" s="148" t="s">
        <v>433</v>
      </c>
      <c r="K4" s="149" t="s">
        <v>430</v>
      </c>
      <c r="L4" s="143" t="s">
        <v>431</v>
      </c>
      <c r="M4" s="147" t="s">
        <v>434</v>
      </c>
      <c r="N4" s="143" t="s">
        <v>433</v>
      </c>
      <c r="O4" s="150" t="s">
        <v>430</v>
      </c>
      <c r="P4" s="143" t="s">
        <v>431</v>
      </c>
      <c r="Q4" s="144" t="s">
        <v>435</v>
      </c>
      <c r="R4" s="151" t="s">
        <v>433</v>
      </c>
      <c r="S4" s="152" t="s">
        <v>430</v>
      </c>
      <c r="T4" s="143" t="s">
        <v>431</v>
      </c>
      <c r="U4" s="144" t="s">
        <v>436</v>
      </c>
      <c r="V4" s="145" t="s">
        <v>433</v>
      </c>
    </row>
    <row r="5" spans="1:22">
      <c r="A5" s="153" t="s">
        <v>437</v>
      </c>
      <c r="B5" s="154">
        <v>484.63</v>
      </c>
      <c r="C5" s="155"/>
      <c r="D5" s="156"/>
      <c r="E5" s="156"/>
      <c r="F5" s="157"/>
      <c r="G5" s="158"/>
      <c r="H5" s="156"/>
      <c r="I5" s="156"/>
      <c r="J5" s="159"/>
      <c r="K5" s="160"/>
      <c r="L5" s="156"/>
      <c r="M5" s="161"/>
      <c r="N5" s="156"/>
      <c r="O5" s="162"/>
      <c r="P5" s="156"/>
      <c r="Q5" s="156"/>
      <c r="R5" s="163"/>
      <c r="S5" s="156"/>
      <c r="T5" s="156"/>
      <c r="U5" s="156"/>
      <c r="V5" s="157"/>
    </row>
    <row r="6" spans="1:22">
      <c r="A6" s="153" t="s">
        <v>7</v>
      </c>
      <c r="B6" s="154">
        <v>482.89749999999998</v>
      </c>
      <c r="C6" s="155"/>
      <c r="D6" s="156"/>
      <c r="E6" s="156"/>
      <c r="F6" s="157"/>
      <c r="G6" s="158">
        <v>0.70898499999999998</v>
      </c>
      <c r="H6" s="161">
        <v>11.313701116570277</v>
      </c>
      <c r="I6" s="161">
        <v>8</v>
      </c>
      <c r="J6" s="159">
        <v>2</v>
      </c>
      <c r="K6" s="160"/>
      <c r="L6" s="156"/>
      <c r="M6" s="161"/>
      <c r="N6" s="156"/>
      <c r="O6" s="162"/>
      <c r="P6" s="156"/>
      <c r="Q6" s="156"/>
      <c r="R6" s="163"/>
      <c r="S6" s="160"/>
      <c r="T6" s="160"/>
      <c r="U6" s="156"/>
      <c r="V6" s="157"/>
    </row>
    <row r="7" spans="1:22" ht="16">
      <c r="A7" s="153" t="s">
        <v>141</v>
      </c>
      <c r="B7" s="154">
        <v>480.97250000000003</v>
      </c>
      <c r="C7" s="158">
        <v>0.70902799999999999</v>
      </c>
      <c r="D7" s="156">
        <v>20</v>
      </c>
      <c r="E7" s="156">
        <v>130.99999999999201</v>
      </c>
      <c r="F7" s="157">
        <v>3</v>
      </c>
      <c r="G7" s="158">
        <v>0.70899000000000001</v>
      </c>
      <c r="H7" s="161">
        <v>72</v>
      </c>
      <c r="I7" s="161">
        <v>54</v>
      </c>
      <c r="J7" s="159">
        <v>5</v>
      </c>
      <c r="K7" s="160"/>
      <c r="L7" s="161"/>
      <c r="M7" s="161"/>
      <c r="N7" s="156"/>
      <c r="O7" s="162"/>
      <c r="P7" s="156"/>
      <c r="Q7" s="156"/>
      <c r="R7" s="163"/>
      <c r="S7" s="160" t="s">
        <v>438</v>
      </c>
      <c r="T7" s="156">
        <v>1538</v>
      </c>
      <c r="U7" s="156">
        <v>203</v>
      </c>
      <c r="V7" s="157">
        <v>2</v>
      </c>
    </row>
    <row r="8" spans="1:22">
      <c r="A8" s="153" t="s">
        <v>8</v>
      </c>
      <c r="B8" s="154">
        <v>478.85500000000002</v>
      </c>
      <c r="C8" s="158"/>
      <c r="D8" s="156"/>
      <c r="E8" s="156"/>
      <c r="F8" s="157"/>
      <c r="G8" s="158">
        <v>0.70899100000000004</v>
      </c>
      <c r="H8" s="161">
        <v>47.999999904100733</v>
      </c>
      <c r="I8" s="161">
        <v>95</v>
      </c>
      <c r="J8" s="159">
        <v>5</v>
      </c>
      <c r="K8" s="160"/>
      <c r="L8" s="161"/>
      <c r="M8" s="161"/>
      <c r="N8" s="156"/>
      <c r="O8" s="162"/>
      <c r="P8" s="156"/>
      <c r="Q8" s="156"/>
      <c r="R8" s="163"/>
      <c r="S8" s="164">
        <v>0.70971119999999999</v>
      </c>
      <c r="T8" s="156">
        <v>554</v>
      </c>
      <c r="U8" s="156">
        <v>827</v>
      </c>
      <c r="V8" s="157">
        <v>5</v>
      </c>
    </row>
    <row r="9" spans="1:22">
      <c r="A9" s="153" t="s">
        <v>21</v>
      </c>
      <c r="B9" s="154">
        <v>476.6</v>
      </c>
      <c r="C9" s="158">
        <v>0.70904800000000001</v>
      </c>
      <c r="D9" s="156">
        <v>100</v>
      </c>
      <c r="E9" s="156">
        <v>238.99999999998923</v>
      </c>
      <c r="F9" s="157">
        <v>4</v>
      </c>
      <c r="G9" s="158">
        <v>0.70894100000000004</v>
      </c>
      <c r="H9" s="161"/>
      <c r="I9" s="161">
        <v>81</v>
      </c>
      <c r="J9" s="159">
        <v>1</v>
      </c>
      <c r="K9" s="160"/>
      <c r="L9" s="161"/>
      <c r="M9" s="161"/>
      <c r="N9" s="156"/>
      <c r="O9" s="162"/>
      <c r="P9" s="156"/>
      <c r="Q9" s="156"/>
      <c r="R9" s="163"/>
      <c r="S9" s="164">
        <v>0.70914600000000005</v>
      </c>
      <c r="T9" s="156"/>
      <c r="U9" s="156">
        <v>329</v>
      </c>
      <c r="V9" s="157">
        <v>1</v>
      </c>
    </row>
    <row r="10" spans="1:22">
      <c r="A10" s="153" t="s">
        <v>23</v>
      </c>
      <c r="B10" s="154">
        <v>474.125</v>
      </c>
      <c r="C10" s="158">
        <v>0.70904800000000001</v>
      </c>
      <c r="D10" s="156">
        <v>80</v>
      </c>
      <c r="E10" s="156">
        <v>273.99999999999648</v>
      </c>
      <c r="F10" s="157">
        <v>4</v>
      </c>
      <c r="G10" s="158">
        <v>0.70888700000000004</v>
      </c>
      <c r="H10" s="161">
        <v>80.987652755001733</v>
      </c>
      <c r="I10" s="161">
        <v>84</v>
      </c>
      <c r="J10" s="159">
        <v>3</v>
      </c>
      <c r="K10" s="160"/>
      <c r="L10" s="161"/>
      <c r="M10" s="161"/>
      <c r="N10" s="156"/>
      <c r="O10" s="162"/>
      <c r="P10" s="156"/>
      <c r="Q10" s="156"/>
      <c r="R10" s="163"/>
      <c r="S10" s="164">
        <v>0.70933800000000002</v>
      </c>
      <c r="T10" s="156">
        <v>13</v>
      </c>
      <c r="U10" s="156">
        <v>542</v>
      </c>
      <c r="V10" s="157">
        <v>2</v>
      </c>
    </row>
    <row r="11" spans="1:22">
      <c r="A11" s="153" t="s">
        <v>26</v>
      </c>
      <c r="B11" s="154">
        <v>471.375</v>
      </c>
      <c r="C11" s="158">
        <v>0.70889800000000003</v>
      </c>
      <c r="D11" s="156">
        <v>130.00000000000003</v>
      </c>
      <c r="E11" s="156">
        <v>164.00000000005298</v>
      </c>
      <c r="F11" s="157">
        <v>6</v>
      </c>
      <c r="G11" s="158">
        <v>0.70879800000000004</v>
      </c>
      <c r="H11" s="161">
        <v>42.426406009560402</v>
      </c>
      <c r="I11" s="161">
        <v>54</v>
      </c>
      <c r="J11" s="159">
        <v>2</v>
      </c>
      <c r="K11" s="160"/>
      <c r="L11" s="161"/>
      <c r="M11" s="161"/>
      <c r="N11" s="156"/>
      <c r="O11" s="162"/>
      <c r="P11" s="156"/>
      <c r="Q11" s="156"/>
      <c r="R11" s="163"/>
      <c r="S11" s="164">
        <v>0.70914066666666675</v>
      </c>
      <c r="T11" s="156">
        <v>441</v>
      </c>
      <c r="U11" s="156">
        <v>396</v>
      </c>
      <c r="V11" s="157">
        <v>3</v>
      </c>
    </row>
    <row r="12" spans="1:22">
      <c r="A12" s="153" t="s">
        <v>29</v>
      </c>
      <c r="B12" s="154">
        <v>469.32499999999999</v>
      </c>
      <c r="C12" s="158">
        <v>0.70890799999999998</v>
      </c>
      <c r="D12" s="156">
        <v>260.00000000000006</v>
      </c>
      <c r="E12" s="156">
        <v>180.99999999998673</v>
      </c>
      <c r="F12" s="157">
        <v>13</v>
      </c>
      <c r="G12" s="158">
        <v>0.70876300000000003</v>
      </c>
      <c r="H12" s="161">
        <v>39</v>
      </c>
      <c r="I12" s="161">
        <v>36</v>
      </c>
      <c r="J12" s="159">
        <v>7</v>
      </c>
      <c r="K12" s="160"/>
      <c r="L12" s="161"/>
      <c r="M12" s="161"/>
      <c r="N12" s="156"/>
      <c r="O12" s="162"/>
      <c r="P12" s="156"/>
      <c r="Q12" s="156"/>
      <c r="R12" s="163"/>
      <c r="S12" s="164">
        <v>0.7089753333333334</v>
      </c>
      <c r="T12" s="156">
        <v>168</v>
      </c>
      <c r="U12" s="156">
        <v>251</v>
      </c>
      <c r="V12" s="157">
        <v>3</v>
      </c>
    </row>
    <row r="13" spans="1:22">
      <c r="A13" s="153" t="s">
        <v>144</v>
      </c>
      <c r="B13" s="154">
        <v>467.97500000000002</v>
      </c>
      <c r="C13" s="158">
        <v>0.70876799999999995</v>
      </c>
      <c r="D13" s="156">
        <v>40</v>
      </c>
      <c r="E13" s="156">
        <v>53.999999999998494</v>
      </c>
      <c r="F13" s="157">
        <v>5</v>
      </c>
      <c r="G13" s="158">
        <v>0.70878600000000003</v>
      </c>
      <c r="H13" s="161">
        <v>51.194890535178438</v>
      </c>
      <c r="I13" s="161">
        <v>67</v>
      </c>
      <c r="J13" s="159">
        <v>4</v>
      </c>
      <c r="K13" s="160"/>
      <c r="L13" s="161"/>
      <c r="M13" s="161"/>
      <c r="N13" s="156"/>
      <c r="O13" s="162"/>
      <c r="P13" s="156"/>
      <c r="Q13" s="156"/>
      <c r="R13" s="163"/>
      <c r="S13" s="164">
        <v>0.70954871307061163</v>
      </c>
      <c r="T13" s="156"/>
      <c r="U13" s="156">
        <v>830</v>
      </c>
      <c r="V13" s="157">
        <v>1</v>
      </c>
    </row>
    <row r="14" spans="1:22" ht="16">
      <c r="A14" s="153" t="s">
        <v>83</v>
      </c>
      <c r="B14" s="154">
        <v>466.11333333333334</v>
      </c>
      <c r="C14" s="158">
        <v>0.708758</v>
      </c>
      <c r="D14" s="156">
        <v>20</v>
      </c>
      <c r="E14" s="156">
        <v>102.0000000000465</v>
      </c>
      <c r="F14" s="157">
        <v>9</v>
      </c>
      <c r="G14" s="158">
        <v>0.70878200000000002</v>
      </c>
      <c r="H14" s="161">
        <v>70</v>
      </c>
      <c r="I14" s="161">
        <v>80</v>
      </c>
      <c r="J14" s="159">
        <v>10</v>
      </c>
      <c r="K14" s="156" t="s">
        <v>439</v>
      </c>
      <c r="L14" s="165"/>
      <c r="M14" s="161">
        <v>60</v>
      </c>
      <c r="N14" s="156">
        <v>1</v>
      </c>
      <c r="O14" s="166">
        <v>0.70883300000000005</v>
      </c>
      <c r="P14" s="165"/>
      <c r="Q14" s="165">
        <v>128</v>
      </c>
      <c r="R14" s="163">
        <v>1</v>
      </c>
      <c r="S14" s="164">
        <v>0.70931222914174752</v>
      </c>
      <c r="T14" s="165">
        <v>331</v>
      </c>
      <c r="U14" s="165">
        <v>606</v>
      </c>
      <c r="V14" s="157">
        <v>6</v>
      </c>
    </row>
    <row r="15" spans="1:22">
      <c r="A15" s="153" t="s">
        <v>84</v>
      </c>
      <c r="B15" s="154">
        <v>463.44333333333333</v>
      </c>
      <c r="C15" s="158">
        <v>0.70876799999999995</v>
      </c>
      <c r="D15" s="156">
        <v>70.000000000000014</v>
      </c>
      <c r="E15" s="156">
        <v>366.99999999989501</v>
      </c>
      <c r="F15" s="157">
        <v>5</v>
      </c>
      <c r="G15" s="158">
        <v>0.708704</v>
      </c>
      <c r="H15" s="161">
        <v>63</v>
      </c>
      <c r="I15" s="161">
        <v>70</v>
      </c>
      <c r="J15" s="159">
        <v>29</v>
      </c>
      <c r="K15" s="167">
        <v>0.70874932197136309</v>
      </c>
      <c r="L15" s="165">
        <v>61</v>
      </c>
      <c r="M15" s="161">
        <v>147</v>
      </c>
      <c r="N15" s="163">
        <v>14</v>
      </c>
      <c r="O15" s="160">
        <v>0.70878102648360186</v>
      </c>
      <c r="P15" s="165">
        <v>96</v>
      </c>
      <c r="Q15" s="165">
        <v>192</v>
      </c>
      <c r="R15" s="163">
        <v>15</v>
      </c>
      <c r="S15" s="164">
        <v>0.70880847004237191</v>
      </c>
      <c r="T15" s="165">
        <v>128</v>
      </c>
      <c r="U15" s="165">
        <v>191</v>
      </c>
      <c r="V15" s="157">
        <v>32</v>
      </c>
    </row>
    <row r="16" spans="1:22">
      <c r="A16" s="153" t="s">
        <v>6</v>
      </c>
      <c r="B16" s="154">
        <v>460.18</v>
      </c>
      <c r="C16" s="158">
        <v>0.70863799999999999</v>
      </c>
      <c r="D16" s="156">
        <v>30.000000000000004</v>
      </c>
      <c r="E16" s="156">
        <v>414.00000000002547</v>
      </c>
      <c r="F16" s="157">
        <v>2</v>
      </c>
      <c r="G16" s="158">
        <v>0.70847199999999999</v>
      </c>
      <c r="H16" s="161">
        <v>84</v>
      </c>
      <c r="I16" s="161">
        <v>44</v>
      </c>
      <c r="J16" s="159">
        <v>39</v>
      </c>
      <c r="K16" s="167">
        <v>0.70858517637375795</v>
      </c>
      <c r="L16" s="165">
        <v>55</v>
      </c>
      <c r="M16" s="161">
        <v>135</v>
      </c>
      <c r="N16" s="163">
        <v>2</v>
      </c>
      <c r="O16" s="168">
        <v>0.70865269467246617</v>
      </c>
      <c r="P16" s="165">
        <v>127</v>
      </c>
      <c r="Q16" s="165">
        <v>199</v>
      </c>
      <c r="R16" s="163">
        <v>11</v>
      </c>
      <c r="S16" s="164">
        <v>0.70851865071714581</v>
      </c>
      <c r="T16" s="165">
        <v>174</v>
      </c>
      <c r="U16" s="165">
        <v>120</v>
      </c>
      <c r="V16" s="157">
        <v>42</v>
      </c>
    </row>
    <row r="17" spans="1:22">
      <c r="A17" s="153" t="s">
        <v>85</v>
      </c>
      <c r="B17" s="154">
        <v>456.92727272727257</v>
      </c>
      <c r="C17" s="158"/>
      <c r="D17" s="156"/>
      <c r="E17" s="156"/>
      <c r="F17" s="157"/>
      <c r="G17" s="158">
        <v>0.70831699999999997</v>
      </c>
      <c r="H17" s="161">
        <v>97</v>
      </c>
      <c r="I17" s="161">
        <v>80</v>
      </c>
      <c r="J17" s="159">
        <v>16</v>
      </c>
      <c r="K17" s="167">
        <v>0.70827543935959691</v>
      </c>
      <c r="L17" s="165">
        <v>45</v>
      </c>
      <c r="M17" s="161">
        <v>85</v>
      </c>
      <c r="N17" s="163">
        <v>17</v>
      </c>
      <c r="O17" s="168">
        <v>0.70823252828405503</v>
      </c>
      <c r="P17" s="165">
        <v>57</v>
      </c>
      <c r="Q17" s="165">
        <v>20</v>
      </c>
      <c r="R17" s="163">
        <v>7</v>
      </c>
      <c r="S17" s="164">
        <v>0.70834672249885211</v>
      </c>
      <c r="T17" s="165">
        <v>132</v>
      </c>
      <c r="U17" s="169">
        <v>98</v>
      </c>
      <c r="V17" s="170">
        <v>28</v>
      </c>
    </row>
    <row r="18" spans="1:22">
      <c r="A18" s="171" t="s">
        <v>11</v>
      </c>
      <c r="B18" s="172">
        <v>454.22727272727298</v>
      </c>
      <c r="C18" s="173">
        <v>0.70810799999999996</v>
      </c>
      <c r="D18" s="174">
        <v>90</v>
      </c>
      <c r="E18" s="174">
        <v>166.99999999991721</v>
      </c>
      <c r="F18" s="175">
        <v>30</v>
      </c>
      <c r="G18" s="173">
        <v>0.708067</v>
      </c>
      <c r="H18" s="176">
        <v>75.328393732236762</v>
      </c>
      <c r="I18" s="177">
        <v>42</v>
      </c>
      <c r="J18" s="178">
        <v>7</v>
      </c>
      <c r="K18" s="179">
        <v>0.70814921577215384</v>
      </c>
      <c r="L18" s="180">
        <v>40</v>
      </c>
      <c r="M18" s="176">
        <v>93</v>
      </c>
      <c r="N18" s="181">
        <v>9</v>
      </c>
      <c r="O18" s="182">
        <v>0.70809814745272781</v>
      </c>
      <c r="P18" s="180">
        <v>63</v>
      </c>
      <c r="Q18" s="180">
        <v>56</v>
      </c>
      <c r="R18" s="181">
        <v>6</v>
      </c>
      <c r="S18" s="182">
        <v>0.70811637043219633</v>
      </c>
      <c r="T18" s="180">
        <v>97</v>
      </c>
      <c r="U18" s="183">
        <v>78</v>
      </c>
      <c r="V18" s="184">
        <v>4</v>
      </c>
    </row>
    <row r="19" spans="1:22" ht="16">
      <c r="A19" s="185"/>
      <c r="B19" s="186"/>
      <c r="C19" s="187"/>
      <c r="D19" s="188" t="s">
        <v>440</v>
      </c>
      <c r="E19" s="188" t="s">
        <v>440</v>
      </c>
      <c r="F19" s="189" t="s">
        <v>441</v>
      </c>
      <c r="G19" s="190"/>
      <c r="H19" s="188" t="s">
        <v>440</v>
      </c>
      <c r="I19" s="188" t="s">
        <v>442</v>
      </c>
      <c r="J19" s="191" t="s">
        <v>441</v>
      </c>
      <c r="K19" s="192"/>
      <c r="L19" s="188" t="s">
        <v>440</v>
      </c>
      <c r="M19" s="188" t="s">
        <v>442</v>
      </c>
      <c r="N19" s="188" t="s">
        <v>441</v>
      </c>
      <c r="O19" s="193"/>
      <c r="P19" s="188" t="s">
        <v>440</v>
      </c>
      <c r="Q19" s="188" t="s">
        <v>442</v>
      </c>
      <c r="R19" s="194" t="s">
        <v>441</v>
      </c>
      <c r="S19" s="186"/>
      <c r="T19" s="188" t="s">
        <v>443</v>
      </c>
      <c r="U19" s="188" t="s">
        <v>443</v>
      </c>
      <c r="V19" s="189" t="s">
        <v>441</v>
      </c>
    </row>
    <row r="20" spans="1:22">
      <c r="A20" s="195"/>
      <c r="B20" s="196"/>
      <c r="C20" s="197"/>
      <c r="D20" s="176">
        <f>AVERAGE(D7:D18)</f>
        <v>84</v>
      </c>
      <c r="E20" s="177">
        <f>AVERAGE(E7:E18)</f>
        <v>209.29999999999001</v>
      </c>
      <c r="F20" s="184">
        <f>SUM(F7:F18)</f>
        <v>81</v>
      </c>
      <c r="G20" s="198"/>
      <c r="H20" s="177">
        <f>AVERAGE(H6:H18)</f>
        <v>61.18758700438736</v>
      </c>
      <c r="I20" s="177">
        <f>AVERAGE(I10:I18,I6:I8)</f>
        <v>59.5</v>
      </c>
      <c r="J20" s="178">
        <f>SUM(J6:J18)</f>
        <v>130</v>
      </c>
      <c r="K20" s="199"/>
      <c r="L20" s="177">
        <f>AVERAGE(L15:L18)</f>
        <v>50.25</v>
      </c>
      <c r="M20" s="177">
        <f>AVERAGE(M15:M18)</f>
        <v>115</v>
      </c>
      <c r="N20" s="174">
        <f>SUM(N14:N18)</f>
        <v>43</v>
      </c>
      <c r="O20" s="200"/>
      <c r="P20" s="176">
        <f>AVERAGE(P15:P18)</f>
        <v>85.75</v>
      </c>
      <c r="Q20" s="176">
        <f>AVERAGE(Q15:Q18)</f>
        <v>116.75</v>
      </c>
      <c r="R20" s="181">
        <f>SUM(R14:R18)</f>
        <v>40</v>
      </c>
      <c r="S20" s="174"/>
      <c r="T20" s="176">
        <f>AVERAGE(T8:T18)</f>
        <v>226.44444444444446</v>
      </c>
      <c r="U20" s="176">
        <f>AVERAGE(U8:U18)</f>
        <v>388</v>
      </c>
      <c r="V20" s="175">
        <f>SUM(V8:V18)</f>
        <v>127</v>
      </c>
    </row>
    <row r="21" spans="1:22" ht="16">
      <c r="A21" s="185" t="s">
        <v>444</v>
      </c>
      <c r="B21" s="186"/>
      <c r="C21" s="186"/>
      <c r="D21" s="186"/>
      <c r="E21" s="186"/>
      <c r="F21" s="186"/>
      <c r="G21" s="201"/>
      <c r="H21" s="101"/>
      <c r="I21" s="101"/>
      <c r="J21" s="101"/>
      <c r="K21" s="201"/>
      <c r="L21" s="101"/>
      <c r="M21" s="101"/>
      <c r="N21" s="101"/>
      <c r="O21" s="101"/>
      <c r="P21" s="202"/>
      <c r="Q21" s="202"/>
      <c r="R21" s="202"/>
      <c r="S21" s="202"/>
      <c r="T21" s="202"/>
      <c r="U21" s="202"/>
      <c r="V21" s="203"/>
    </row>
    <row r="22" spans="1:22" ht="16">
      <c r="A22" s="185" t="s">
        <v>483</v>
      </c>
      <c r="B22" s="186"/>
      <c r="C22" s="186"/>
      <c r="D22" s="186"/>
      <c r="E22" s="186"/>
      <c r="F22" s="186"/>
      <c r="G22" s="201"/>
      <c r="H22" s="101"/>
      <c r="I22" s="101"/>
      <c r="J22" s="101"/>
      <c r="K22" s="201"/>
      <c r="L22" s="101"/>
      <c r="M22" s="101"/>
      <c r="N22" s="101"/>
      <c r="O22" s="101"/>
      <c r="P22" s="202"/>
      <c r="Q22" s="202"/>
      <c r="R22" s="202"/>
      <c r="S22" s="202"/>
      <c r="T22" s="202"/>
      <c r="U22" s="202"/>
      <c r="V22" s="203"/>
    </row>
    <row r="23" spans="1:22" ht="16">
      <c r="A23" s="204" t="s">
        <v>445</v>
      </c>
      <c r="B23" s="196"/>
      <c r="C23" s="196"/>
      <c r="D23" s="196"/>
      <c r="E23" s="196"/>
      <c r="F23" s="196"/>
      <c r="G23" s="205"/>
      <c r="H23" s="138"/>
      <c r="I23" s="138"/>
      <c r="J23" s="138"/>
      <c r="K23" s="205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206"/>
    </row>
  </sheetData>
  <phoneticPr fontId="33" type="noConversion"/>
  <pageMargins left="0.75" right="0.75" top="1" bottom="1" header="0.5" footer="0.5"/>
  <pageSetup scale="33" orientation="portrait" horizontalDpi="4294967292" verticalDpi="4294967292"/>
  <colBreaks count="1" manualBreakCount="1">
    <brk id="2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F22" sqref="F22"/>
    </sheetView>
  </sheetViews>
  <sheetFormatPr baseColWidth="10" defaultRowHeight="15" x14ac:dyDescent="0"/>
  <cols>
    <col min="1" max="1" width="31.33203125" customWidth="1"/>
    <col min="2" max="2" width="29.33203125" customWidth="1"/>
    <col min="3" max="3" width="21.5" customWidth="1"/>
    <col min="4" max="4" width="9.1640625" customWidth="1"/>
  </cols>
  <sheetData>
    <row r="1" spans="1:4" ht="16">
      <c r="A1" s="207" t="s">
        <v>509</v>
      </c>
      <c r="B1" s="116"/>
      <c r="C1" s="116"/>
      <c r="D1" s="116"/>
    </row>
    <row r="2" spans="1:4" ht="16" thickBot="1">
      <c r="A2" s="208" t="s">
        <v>446</v>
      </c>
      <c r="B2" s="116"/>
      <c r="C2" s="116"/>
      <c r="D2" s="116"/>
    </row>
    <row r="3" spans="1:4" ht="67">
      <c r="A3" s="209" t="s">
        <v>447</v>
      </c>
      <c r="B3" s="210" t="s">
        <v>448</v>
      </c>
      <c r="C3" s="211" t="s">
        <v>449</v>
      </c>
      <c r="D3" s="212" t="s">
        <v>450</v>
      </c>
    </row>
    <row r="4" spans="1:4">
      <c r="A4" s="213" t="s">
        <v>451</v>
      </c>
      <c r="B4" s="214">
        <v>61.18758700438736</v>
      </c>
      <c r="C4" s="214">
        <v>59.5</v>
      </c>
      <c r="D4" s="215">
        <v>130</v>
      </c>
    </row>
    <row r="5" spans="1:4">
      <c r="A5" s="213" t="s">
        <v>452</v>
      </c>
      <c r="B5" s="214">
        <v>84</v>
      </c>
      <c r="C5" s="214">
        <v>209.29999999999004</v>
      </c>
      <c r="D5" s="215">
        <v>81</v>
      </c>
    </row>
    <row r="6" spans="1:4">
      <c r="A6" s="213" t="s">
        <v>453</v>
      </c>
      <c r="B6" s="214"/>
      <c r="C6" s="214"/>
      <c r="D6" s="215"/>
    </row>
    <row r="7" spans="1:4">
      <c r="A7" s="216" t="s">
        <v>454</v>
      </c>
      <c r="B7" s="217">
        <v>50.25</v>
      </c>
      <c r="C7" s="217">
        <v>104</v>
      </c>
      <c r="D7" s="218">
        <v>43</v>
      </c>
    </row>
    <row r="8" spans="1:4">
      <c r="A8" s="216" t="s">
        <v>455</v>
      </c>
      <c r="B8" s="217">
        <v>85.75</v>
      </c>
      <c r="C8" s="217">
        <v>119</v>
      </c>
      <c r="D8" s="218">
        <v>40</v>
      </c>
    </row>
    <row r="9" spans="1:4" ht="30">
      <c r="A9" s="219" t="s">
        <v>456</v>
      </c>
      <c r="B9" s="220">
        <v>226.44444444444446</v>
      </c>
      <c r="C9" s="220">
        <v>388</v>
      </c>
      <c r="D9" s="221">
        <v>127</v>
      </c>
    </row>
    <row r="10" spans="1:4" ht="16">
      <c r="A10" s="222" t="s">
        <v>457</v>
      </c>
      <c r="B10" s="223" t="s">
        <v>458</v>
      </c>
      <c r="C10" s="223"/>
      <c r="D10" s="224">
        <v>68</v>
      </c>
    </row>
    <row r="11" spans="1:4">
      <c r="A11" s="225" t="s">
        <v>459</v>
      </c>
      <c r="B11" s="214"/>
      <c r="C11" s="214"/>
      <c r="D11" s="215"/>
    </row>
    <row r="12" spans="1:4">
      <c r="A12" s="226" t="s">
        <v>460</v>
      </c>
      <c r="B12" s="186"/>
      <c r="C12" s="186"/>
      <c r="D12" s="215"/>
    </row>
    <row r="13" spans="1:4" ht="16">
      <c r="A13" s="227" t="s">
        <v>461</v>
      </c>
      <c r="B13" s="186"/>
      <c r="C13" s="186"/>
      <c r="D13" s="215"/>
    </row>
    <row r="14" spans="1:4" ht="17" thickBot="1">
      <c r="A14" s="228" t="s">
        <v>510</v>
      </c>
      <c r="B14" s="229"/>
      <c r="C14" s="229"/>
      <c r="D14" s="230"/>
    </row>
    <row r="15" spans="1:4">
      <c r="A15" s="116"/>
      <c r="B15" s="116"/>
      <c r="C15" s="116"/>
      <c r="D15" s="116"/>
    </row>
    <row r="16" spans="1:4">
      <c r="A16" s="116"/>
      <c r="B16" s="116"/>
      <c r="C16" s="116"/>
      <c r="D16" s="116"/>
    </row>
    <row r="17" spans="1:4">
      <c r="A17" s="116"/>
      <c r="B17" s="116"/>
      <c r="C17" s="116"/>
      <c r="D17" s="116"/>
    </row>
  </sheetData>
  <phoneticPr fontId="33" type="noConversion"/>
  <pageMargins left="0.75" right="0.75" top="1" bottom="1" header="0.5" footer="0.5"/>
  <pageSetup scale="82" orientation="portrait" horizontalDpi="4294967292" verticalDpi="4294967292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1</vt:lpstr>
      <vt:lpstr>DR1-Rocks</vt:lpstr>
      <vt:lpstr>DR2-Conodonts</vt:lpstr>
      <vt:lpstr>DR3-Brachiopods</vt:lpstr>
      <vt:lpstr>DR4-Methods</vt:lpstr>
      <vt:lpstr>DR5-Insolubles</vt:lpstr>
      <vt:lpstr>DR6-Leachate</vt:lpstr>
      <vt:lpstr>DR7-Time Bins</vt:lpstr>
      <vt:lpstr>DR8-TS averages</vt:lpstr>
      <vt:lpstr>DR9-Sr ppm calc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 Edwards</dc:creator>
  <cp:lastModifiedBy>Cole Edwards</cp:lastModifiedBy>
  <cp:lastPrinted>2014-11-03T15:20:48Z</cp:lastPrinted>
  <dcterms:created xsi:type="dcterms:W3CDTF">2014-09-28T15:38:19Z</dcterms:created>
  <dcterms:modified xsi:type="dcterms:W3CDTF">2014-11-03T15:20:54Z</dcterms:modified>
</cp:coreProperties>
</file>